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G:\PROJECTS\Hygiene Rd Culvert at Foothills Reservoir Inlet BC-001001-1.4\Bid Package\Hygiene at Foothills project\"/>
    </mc:Choice>
  </mc:AlternateContent>
  <xr:revisionPtr revIDLastSave="0" documentId="8_{1C2CD0BE-D22C-4F62-912F-2E3448039324}" xr6:coauthVersionLast="47" xr6:coauthVersionMax="47" xr10:uidLastSave="{00000000-0000-0000-0000-000000000000}"/>
  <bookViews>
    <workbookView xWindow="-110" yWindow="-110" windowWidth="19420" windowHeight="10420" xr2:uid="{00000000-000D-0000-FFFF-FFFF00000000}"/>
  </bookViews>
  <sheets>
    <sheet name="Bid Tab" sheetId="2" r:id="rId1"/>
    <sheet name="Bid Abstract" sheetId="3" r:id="rId2"/>
  </sheets>
  <definedNames>
    <definedName name="_xlnm.Print_Area" localSheetId="1">'Bid Abstract'!$A$1:$J$72</definedName>
    <definedName name="_xlnm.Print_Area" localSheetId="0">'Bid Tab'!$A$1:$G$168</definedName>
    <definedName name="_xlnm.Print_Titles" localSheetId="1">'Bid Abstract'!$1:$8</definedName>
    <definedName name="_xlnm.Print_Titles" localSheetId="0">'Bid Tab'!$1:$8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0" i="3" l="1"/>
  <c r="F70" i="3" s="1"/>
  <c r="C70" i="3"/>
  <c r="C10" i="3"/>
  <c r="D10" i="3"/>
  <c r="C11" i="3"/>
  <c r="D11" i="3"/>
  <c r="C12" i="3"/>
  <c r="D12" i="3"/>
  <c r="C13" i="3"/>
  <c r="D13" i="3"/>
  <c r="C14" i="3"/>
  <c r="D14" i="3"/>
  <c r="C15" i="3"/>
  <c r="D15" i="3"/>
  <c r="C16" i="3"/>
  <c r="D16" i="3"/>
  <c r="C17" i="3"/>
  <c r="D17" i="3"/>
  <c r="C18" i="3"/>
  <c r="D18" i="3"/>
  <c r="C19" i="3"/>
  <c r="D19" i="3"/>
  <c r="C20" i="3"/>
  <c r="D20" i="3"/>
  <c r="C21" i="3"/>
  <c r="D21" i="3"/>
  <c r="C22" i="3"/>
  <c r="D22" i="3"/>
  <c r="C23" i="3"/>
  <c r="D23" i="3"/>
  <c r="C24" i="3"/>
  <c r="D24" i="3"/>
  <c r="C25" i="3"/>
  <c r="D25" i="3"/>
  <c r="C26" i="3"/>
  <c r="D26" i="3"/>
  <c r="C27" i="3"/>
  <c r="D27" i="3"/>
  <c r="C28" i="3"/>
  <c r="D28" i="3"/>
  <c r="C29" i="3"/>
  <c r="D29" i="3"/>
  <c r="C30" i="3"/>
  <c r="D30" i="3"/>
  <c r="C31" i="3"/>
  <c r="D31" i="3"/>
  <c r="C32" i="3"/>
  <c r="D32" i="3"/>
  <c r="C33" i="3"/>
  <c r="D33" i="3"/>
  <c r="C34" i="3"/>
  <c r="D34" i="3"/>
  <c r="C35" i="3"/>
  <c r="D35" i="3"/>
  <c r="C36" i="3"/>
  <c r="D36" i="3"/>
  <c r="C37" i="3"/>
  <c r="D37" i="3"/>
  <c r="C38" i="3"/>
  <c r="D38" i="3"/>
  <c r="C39" i="3"/>
  <c r="D39" i="3"/>
  <c r="C40" i="3"/>
  <c r="D40" i="3"/>
  <c r="C41" i="3"/>
  <c r="D41" i="3"/>
  <c r="C42" i="3"/>
  <c r="D42" i="3"/>
  <c r="C43" i="3"/>
  <c r="D43" i="3"/>
  <c r="C44" i="3"/>
  <c r="D44" i="3"/>
  <c r="C45" i="3"/>
  <c r="D45" i="3"/>
  <c r="C46" i="3"/>
  <c r="D46" i="3"/>
  <c r="C47" i="3"/>
  <c r="D47" i="3"/>
  <c r="C48" i="3"/>
  <c r="D48" i="3"/>
  <c r="C49" i="3"/>
  <c r="D49" i="3"/>
  <c r="C50" i="3"/>
  <c r="D50" i="3"/>
  <c r="C51" i="3"/>
  <c r="D51" i="3"/>
  <c r="C52" i="3"/>
  <c r="D52" i="3"/>
  <c r="C53" i="3"/>
  <c r="D53" i="3"/>
  <c r="C54" i="3"/>
  <c r="D54" i="3"/>
  <c r="C55" i="3"/>
  <c r="D55" i="3"/>
  <c r="C56" i="3"/>
  <c r="D56" i="3"/>
  <c r="C57" i="3"/>
  <c r="D57" i="3"/>
  <c r="C58" i="3"/>
  <c r="D58" i="3"/>
  <c r="C59" i="3"/>
  <c r="D59" i="3"/>
  <c r="C60" i="3"/>
  <c r="D60" i="3"/>
  <c r="C61" i="3"/>
  <c r="D61" i="3"/>
  <c r="C62" i="3"/>
  <c r="D62" i="3"/>
  <c r="C63" i="3"/>
  <c r="D63" i="3"/>
  <c r="C64" i="3"/>
  <c r="D64" i="3"/>
  <c r="C65" i="3"/>
  <c r="D65" i="3"/>
  <c r="C66" i="3"/>
  <c r="D66" i="3"/>
  <c r="C67" i="3"/>
  <c r="D67" i="3"/>
  <c r="C68" i="3"/>
  <c r="D68" i="3"/>
  <c r="D9" i="3"/>
  <c r="C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9" i="3"/>
  <c r="A68" i="3" l="1"/>
  <c r="A67" i="3"/>
  <c r="A66" i="3"/>
  <c r="A65" i="3"/>
  <c r="L64" i="3"/>
  <c r="A64" i="3"/>
  <c r="L63" i="3"/>
  <c r="A63" i="3"/>
  <c r="A62" i="3"/>
  <c r="H61" i="3"/>
  <c r="A61" i="3"/>
  <c r="J60" i="3"/>
  <c r="A60" i="3"/>
  <c r="L59" i="3"/>
  <c r="A59" i="3"/>
  <c r="R58" i="3"/>
  <c r="A58" i="3"/>
  <c r="A57" i="3"/>
  <c r="R56" i="3"/>
  <c r="A56" i="3"/>
  <c r="L55" i="3"/>
  <c r="A55" i="3"/>
  <c r="J54" i="3"/>
  <c r="A54" i="3"/>
  <c r="A53" i="3"/>
  <c r="J52" i="3"/>
  <c r="A52" i="3"/>
  <c r="A51" i="3"/>
  <c r="N50" i="3"/>
  <c r="A50" i="3"/>
  <c r="P49" i="3"/>
  <c r="A49" i="3"/>
  <c r="A48" i="3"/>
  <c r="L47" i="3"/>
  <c r="A47" i="3"/>
  <c r="F46" i="3"/>
  <c r="A46" i="3"/>
  <c r="N45" i="3"/>
  <c r="A45" i="3"/>
  <c r="A44" i="3"/>
  <c r="A43" i="3"/>
  <c r="J42" i="3"/>
  <c r="A42" i="3"/>
  <c r="H41" i="3"/>
  <c r="A41" i="3"/>
  <c r="J40" i="3"/>
  <c r="A40" i="3"/>
  <c r="L39" i="3"/>
  <c r="A39" i="3"/>
  <c r="P38" i="3"/>
  <c r="A38" i="3"/>
  <c r="A37" i="3"/>
  <c r="R36" i="3"/>
  <c r="A36" i="3"/>
  <c r="A35" i="3"/>
  <c r="A34" i="3"/>
  <c r="N33" i="3"/>
  <c r="A33" i="3"/>
  <c r="F32" i="3"/>
  <c r="A32" i="3"/>
  <c r="A31" i="3"/>
  <c r="R30" i="3"/>
  <c r="A30" i="3"/>
  <c r="A29" i="3"/>
  <c r="N28" i="3"/>
  <c r="A28" i="3"/>
  <c r="P27" i="3"/>
  <c r="A27" i="3"/>
  <c r="N26" i="3"/>
  <c r="A26" i="3"/>
  <c r="A25" i="3"/>
  <c r="L24" i="3"/>
  <c r="A24" i="3"/>
  <c r="A23" i="3"/>
  <c r="N22" i="3"/>
  <c r="A22" i="3"/>
  <c r="L21" i="3"/>
  <c r="A21" i="3"/>
  <c r="A20" i="3"/>
  <c r="J19" i="3"/>
  <c r="A19" i="3"/>
  <c r="R18" i="3"/>
  <c r="A18" i="3"/>
  <c r="P17" i="3"/>
  <c r="A17" i="3"/>
  <c r="R16" i="3"/>
  <c r="A16" i="3"/>
  <c r="J15" i="3"/>
  <c r="A15" i="3"/>
  <c r="J14" i="3"/>
  <c r="A14" i="3"/>
  <c r="P13" i="3"/>
  <c r="A13" i="3"/>
  <c r="R12" i="3"/>
  <c r="A12" i="3"/>
  <c r="J11" i="3"/>
  <c r="A11" i="3"/>
  <c r="J10" i="3"/>
  <c r="A10" i="3"/>
  <c r="P9" i="3"/>
  <c r="A9" i="3"/>
  <c r="R66" i="3"/>
  <c r="H65" i="3"/>
  <c r="P14" i="3" l="1"/>
  <c r="R14" i="3"/>
  <c r="R17" i="3"/>
  <c r="R13" i="3"/>
  <c r="L9" i="3"/>
  <c r="N9" i="3"/>
  <c r="P21" i="3"/>
  <c r="R9" i="3"/>
  <c r="L13" i="3"/>
  <c r="N13" i="3"/>
  <c r="P10" i="3"/>
  <c r="R10" i="3"/>
  <c r="L17" i="3"/>
  <c r="L36" i="3"/>
  <c r="N17" i="3"/>
  <c r="N10" i="3"/>
  <c r="N14" i="3"/>
  <c r="L56" i="3"/>
  <c r="H9" i="3"/>
  <c r="P11" i="3"/>
  <c r="H13" i="3"/>
  <c r="P15" i="3"/>
  <c r="H17" i="3"/>
  <c r="N18" i="3"/>
  <c r="J9" i="3"/>
  <c r="H10" i="3"/>
  <c r="R11" i="3"/>
  <c r="J13" i="3"/>
  <c r="H14" i="3"/>
  <c r="R15" i="3"/>
  <c r="J17" i="3"/>
  <c r="P18" i="3"/>
  <c r="J18" i="3"/>
  <c r="H18" i="3"/>
  <c r="N24" i="3"/>
  <c r="J24" i="3"/>
  <c r="F24" i="3"/>
  <c r="J26" i="3"/>
  <c r="F26" i="3"/>
  <c r="R26" i="3"/>
  <c r="P26" i="3"/>
  <c r="J28" i="3"/>
  <c r="F28" i="3"/>
  <c r="R28" i="3"/>
  <c r="L28" i="3"/>
  <c r="N30" i="3"/>
  <c r="J30" i="3"/>
  <c r="F30" i="3"/>
  <c r="R32" i="3"/>
  <c r="L32" i="3"/>
  <c r="N32" i="3"/>
  <c r="J32" i="3"/>
  <c r="R34" i="3"/>
  <c r="P34" i="3"/>
  <c r="N34" i="3"/>
  <c r="J34" i="3"/>
  <c r="N36" i="3"/>
  <c r="J36" i="3"/>
  <c r="F36" i="3"/>
  <c r="N38" i="3"/>
  <c r="J38" i="3"/>
  <c r="F38" i="3"/>
  <c r="N41" i="3"/>
  <c r="P41" i="3"/>
  <c r="P45" i="3"/>
  <c r="H45" i="3"/>
  <c r="H49" i="3"/>
  <c r="N49" i="3"/>
  <c r="N53" i="3"/>
  <c r="P53" i="3"/>
  <c r="F54" i="3"/>
  <c r="R54" i="3"/>
  <c r="P54" i="3"/>
  <c r="N54" i="3"/>
  <c r="N56" i="3"/>
  <c r="J56" i="3"/>
  <c r="F56" i="3"/>
  <c r="N65" i="3"/>
  <c r="P65" i="3"/>
  <c r="F20" i="3"/>
  <c r="R20" i="3"/>
  <c r="L20" i="3"/>
  <c r="N20" i="3"/>
  <c r="J22" i="3"/>
  <c r="F22" i="3"/>
  <c r="R22" i="3"/>
  <c r="P22" i="3"/>
  <c r="P23" i="3"/>
  <c r="H23" i="3"/>
  <c r="L27" i="3"/>
  <c r="H27" i="3"/>
  <c r="P29" i="3"/>
  <c r="L29" i="3"/>
  <c r="P31" i="3"/>
  <c r="H31" i="3"/>
  <c r="P33" i="3"/>
  <c r="H33" i="3"/>
  <c r="P37" i="3"/>
  <c r="H37" i="3"/>
  <c r="N37" i="3"/>
  <c r="F40" i="3"/>
  <c r="R40" i="3"/>
  <c r="L40" i="3"/>
  <c r="N40" i="3"/>
  <c r="F42" i="3"/>
  <c r="R42" i="3"/>
  <c r="P42" i="3"/>
  <c r="N42" i="3"/>
  <c r="R44" i="3"/>
  <c r="L44" i="3"/>
  <c r="N44" i="3"/>
  <c r="J44" i="3"/>
  <c r="R46" i="3"/>
  <c r="P46" i="3"/>
  <c r="N46" i="3"/>
  <c r="J46" i="3"/>
  <c r="J48" i="3"/>
  <c r="F48" i="3"/>
  <c r="R48" i="3"/>
  <c r="L48" i="3"/>
  <c r="J50" i="3"/>
  <c r="F50" i="3"/>
  <c r="R50" i="3"/>
  <c r="P50" i="3"/>
  <c r="F52" i="3"/>
  <c r="R52" i="3"/>
  <c r="L52" i="3"/>
  <c r="N52" i="3"/>
  <c r="P57" i="3"/>
  <c r="H57" i="3"/>
  <c r="N57" i="3"/>
  <c r="N58" i="3"/>
  <c r="J58" i="3"/>
  <c r="F58" i="3"/>
  <c r="F60" i="3"/>
  <c r="R60" i="3"/>
  <c r="L60" i="3"/>
  <c r="N60" i="3"/>
  <c r="N61" i="3"/>
  <c r="P61" i="3"/>
  <c r="F62" i="3"/>
  <c r="R62" i="3"/>
  <c r="P62" i="3"/>
  <c r="N62" i="3"/>
  <c r="N64" i="3"/>
  <c r="F64" i="3"/>
  <c r="J66" i="3"/>
  <c r="P66" i="3"/>
  <c r="F9" i="3"/>
  <c r="F13" i="3"/>
  <c r="F17" i="3"/>
  <c r="J20" i="3"/>
  <c r="R24" i="3"/>
  <c r="P30" i="3"/>
  <c r="F34" i="3"/>
  <c r="R38" i="3"/>
  <c r="F44" i="3"/>
  <c r="N48" i="3"/>
  <c r="H53" i="3"/>
  <c r="P58" i="3"/>
  <c r="J62" i="3"/>
  <c r="L12" i="3"/>
  <c r="N25" i="3"/>
  <c r="F25" i="3"/>
  <c r="R25" i="3"/>
  <c r="J25" i="3"/>
  <c r="R43" i="3"/>
  <c r="J43" i="3"/>
  <c r="P43" i="3"/>
  <c r="H43" i="3"/>
  <c r="N43" i="3"/>
  <c r="F43" i="3"/>
  <c r="L11" i="3"/>
  <c r="F12" i="3"/>
  <c r="N16" i="3"/>
  <c r="R19" i="3"/>
  <c r="N19" i="3"/>
  <c r="L43" i="3"/>
  <c r="N11" i="3"/>
  <c r="H12" i="3"/>
  <c r="L14" i="3"/>
  <c r="F15" i="3"/>
  <c r="P16" i="3"/>
  <c r="L18" i="3"/>
  <c r="F19" i="3"/>
  <c r="P19" i="3"/>
  <c r="N21" i="3"/>
  <c r="F21" i="3"/>
  <c r="R21" i="3"/>
  <c r="J21" i="3"/>
  <c r="L25" i="3"/>
  <c r="N29" i="3"/>
  <c r="F29" i="3"/>
  <c r="R29" i="3"/>
  <c r="J29" i="3"/>
  <c r="R35" i="3"/>
  <c r="J35" i="3"/>
  <c r="P35" i="3"/>
  <c r="H35" i="3"/>
  <c r="N35" i="3"/>
  <c r="F35" i="3"/>
  <c r="R51" i="3"/>
  <c r="J51" i="3"/>
  <c r="P51" i="3"/>
  <c r="H51" i="3"/>
  <c r="N51" i="3"/>
  <c r="F51" i="3"/>
  <c r="R67" i="3"/>
  <c r="J67" i="3"/>
  <c r="P67" i="3"/>
  <c r="H67" i="3"/>
  <c r="N67" i="3"/>
  <c r="F67" i="3"/>
  <c r="L16" i="3"/>
  <c r="R59" i="3"/>
  <c r="J59" i="3"/>
  <c r="P59" i="3"/>
  <c r="H59" i="3"/>
  <c r="N59" i="3"/>
  <c r="F59" i="3"/>
  <c r="N12" i="3"/>
  <c r="L15" i="3"/>
  <c r="F16" i="3"/>
  <c r="L19" i="3"/>
  <c r="R23" i="3"/>
  <c r="J23" i="3"/>
  <c r="N23" i="3"/>
  <c r="F23" i="3"/>
  <c r="H25" i="3"/>
  <c r="R31" i="3"/>
  <c r="J31" i="3"/>
  <c r="N31" i="3"/>
  <c r="F31" i="3"/>
  <c r="R39" i="3"/>
  <c r="J39" i="3"/>
  <c r="P39" i="3"/>
  <c r="H39" i="3"/>
  <c r="N39" i="3"/>
  <c r="F39" i="3"/>
  <c r="R55" i="3"/>
  <c r="J55" i="3"/>
  <c r="P55" i="3"/>
  <c r="H55" i="3"/>
  <c r="N55" i="3"/>
  <c r="F55" i="3"/>
  <c r="L10" i="3"/>
  <c r="F11" i="3"/>
  <c r="P12" i="3"/>
  <c r="N15" i="3"/>
  <c r="H16" i="3"/>
  <c r="F10" i="3"/>
  <c r="H11" i="3"/>
  <c r="J12" i="3"/>
  <c r="F14" i="3"/>
  <c r="H15" i="3"/>
  <c r="J16" i="3"/>
  <c r="F18" i="3"/>
  <c r="H19" i="3"/>
  <c r="H21" i="3"/>
  <c r="L23" i="3"/>
  <c r="P25" i="3"/>
  <c r="R27" i="3"/>
  <c r="J27" i="3"/>
  <c r="N27" i="3"/>
  <c r="F27" i="3"/>
  <c r="H29" i="3"/>
  <c r="L31" i="3"/>
  <c r="L35" i="3"/>
  <c r="R47" i="3"/>
  <c r="J47" i="3"/>
  <c r="P47" i="3"/>
  <c r="H47" i="3"/>
  <c r="N47" i="3"/>
  <c r="F47" i="3"/>
  <c r="L51" i="3"/>
  <c r="R63" i="3"/>
  <c r="J63" i="3"/>
  <c r="P63" i="3"/>
  <c r="H63" i="3"/>
  <c r="N63" i="3"/>
  <c r="F63" i="3"/>
  <c r="L67" i="3"/>
  <c r="H20" i="3"/>
  <c r="P20" i="3"/>
  <c r="L22" i="3"/>
  <c r="H24" i="3"/>
  <c r="P24" i="3"/>
  <c r="L26" i="3"/>
  <c r="H28" i="3"/>
  <c r="P28" i="3"/>
  <c r="L30" i="3"/>
  <c r="H32" i="3"/>
  <c r="P32" i="3"/>
  <c r="J33" i="3"/>
  <c r="R33" i="3"/>
  <c r="L34" i="3"/>
  <c r="H36" i="3"/>
  <c r="P36" i="3"/>
  <c r="J37" i="3"/>
  <c r="R37" i="3"/>
  <c r="L38" i="3"/>
  <c r="H40" i="3"/>
  <c r="P40" i="3"/>
  <c r="J41" i="3"/>
  <c r="R41" i="3"/>
  <c r="L42" i="3"/>
  <c r="H44" i="3"/>
  <c r="P44" i="3"/>
  <c r="J45" i="3"/>
  <c r="R45" i="3"/>
  <c r="L46" i="3"/>
  <c r="H48" i="3"/>
  <c r="P48" i="3"/>
  <c r="J49" i="3"/>
  <c r="R49" i="3"/>
  <c r="L50" i="3"/>
  <c r="H52" i="3"/>
  <c r="P52" i="3"/>
  <c r="J53" i="3"/>
  <c r="R53" i="3"/>
  <c r="L54" i="3"/>
  <c r="H56" i="3"/>
  <c r="P56" i="3"/>
  <c r="J57" i="3"/>
  <c r="R57" i="3"/>
  <c r="L58" i="3"/>
  <c r="H60" i="3"/>
  <c r="P60" i="3"/>
  <c r="J61" i="3"/>
  <c r="R61" i="3"/>
  <c r="L62" i="3"/>
  <c r="H64" i="3"/>
  <c r="P64" i="3"/>
  <c r="J65" i="3"/>
  <c r="R65" i="3"/>
  <c r="L66" i="3"/>
  <c r="L33" i="3"/>
  <c r="L37" i="3"/>
  <c r="L41" i="3"/>
  <c r="L45" i="3"/>
  <c r="L49" i="3"/>
  <c r="L53" i="3"/>
  <c r="L57" i="3"/>
  <c r="L61" i="3"/>
  <c r="J64" i="3"/>
  <c r="R64" i="3"/>
  <c r="L65" i="3"/>
  <c r="F66" i="3"/>
  <c r="N66" i="3"/>
  <c r="H22" i="3"/>
  <c r="H26" i="3"/>
  <c r="H30" i="3"/>
  <c r="F33" i="3"/>
  <c r="H34" i="3"/>
  <c r="F37" i="3"/>
  <c r="H38" i="3"/>
  <c r="F41" i="3"/>
  <c r="H42" i="3"/>
  <c r="F45" i="3"/>
  <c r="H46" i="3"/>
  <c r="F49" i="3"/>
  <c r="H50" i="3"/>
  <c r="F53" i="3"/>
  <c r="H54" i="3"/>
  <c r="F57" i="3"/>
  <c r="H58" i="3"/>
  <c r="F61" i="3"/>
  <c r="H62" i="3"/>
  <c r="F65" i="3"/>
  <c r="H66" i="3"/>
  <c r="D8" i="3" l="1"/>
  <c r="C8" i="3"/>
  <c r="B8" i="3"/>
  <c r="A8" i="3"/>
  <c r="D7" i="3"/>
  <c r="C7" i="3"/>
  <c r="B7" i="3"/>
  <c r="A7" i="3"/>
  <c r="O70" i="3" l="1"/>
  <c r="M70" i="3" l="1"/>
  <c r="N70" i="3" s="1"/>
  <c r="I70" i="3"/>
  <c r="Q70" i="3"/>
  <c r="R70" i="3" s="1"/>
  <c r="K70" i="3"/>
  <c r="G70" i="3"/>
  <c r="N68" i="3"/>
  <c r="P68" i="3"/>
  <c r="R68" i="3"/>
  <c r="P70" i="3"/>
  <c r="N72" i="3" l="1"/>
  <c r="R72" i="3"/>
  <c r="P72" i="3"/>
  <c r="A3" i="3"/>
  <c r="A2" i="3"/>
  <c r="F68" i="3" l="1"/>
  <c r="F72" i="3" s="1"/>
  <c r="B69" i="3"/>
  <c r="A70" i="3"/>
  <c r="B70" i="3"/>
  <c r="J70" i="3"/>
  <c r="H70" i="3"/>
  <c r="L70" i="3"/>
  <c r="J68" i="3"/>
  <c r="H68" i="3"/>
  <c r="L68" i="3"/>
  <c r="L72" i="3" l="1"/>
  <c r="H72" i="3"/>
  <c r="J72" i="3"/>
</calcChain>
</file>

<file path=xl/sharedStrings.xml><?xml version="1.0" encoding="utf-8"?>
<sst xmlns="http://schemas.openxmlformats.org/spreadsheetml/2006/main" count="246" uniqueCount="163">
  <si>
    <t>SY</t>
  </si>
  <si>
    <t>BID TABULATION</t>
  </si>
  <si>
    <t xml:space="preserve"> </t>
  </si>
  <si>
    <t>ITEM</t>
  </si>
  <si>
    <t xml:space="preserve">       ITEM</t>
  </si>
  <si>
    <t>UNIT</t>
  </si>
  <si>
    <t>TOTAL</t>
  </si>
  <si>
    <t xml:space="preserve"> NO.</t>
  </si>
  <si>
    <t xml:space="preserve">    DESCRIPTION</t>
  </si>
  <si>
    <t>UNITS</t>
  </si>
  <si>
    <t>COST</t>
  </si>
  <si>
    <t>FORCE ACCOUNT</t>
  </si>
  <si>
    <t>Enclosed herewith is the required bid bond in the amount of ten percent (10%) ($____________) which the bidder agrees to be forfeited to and become the property of the County of Boulder as liquidated damage should this proposal be accepted and a Contract be awarded to him and he fails to enter into a Contract in the form prescribed and to furnish the required bonds and insurance within ten days upon his signing the contract and delivering the approved bonds.  In submitting the bid it is understood that the right is reserved by the County of Boulder to reject any and all bids.</t>
  </si>
  <si>
    <t>BID ABSTRACT</t>
  </si>
  <si>
    <t>Engineer's Estimate</t>
  </si>
  <si>
    <t>GRAND TOTAL</t>
  </si>
  <si>
    <t>LS</t>
  </si>
  <si>
    <t>LF</t>
  </si>
  <si>
    <t>SF</t>
  </si>
  <si>
    <t>CY</t>
  </si>
  <si>
    <t>GAL</t>
  </si>
  <si>
    <t>5. Contractor</t>
  </si>
  <si>
    <t>1. Contractor</t>
  </si>
  <si>
    <t>2. Contractor</t>
  </si>
  <si>
    <t>3. Contractor</t>
  </si>
  <si>
    <t>4. Contractor</t>
  </si>
  <si>
    <t>6. Contractor</t>
  </si>
  <si>
    <t>201-00000</t>
  </si>
  <si>
    <t>202-00010</t>
  </si>
  <si>
    <t>202-01000</t>
  </si>
  <si>
    <t>208-00020</t>
  </si>
  <si>
    <t>208-00045</t>
  </si>
  <si>
    <t>211-03005</t>
  </si>
  <si>
    <t>LB</t>
  </si>
  <si>
    <t>606-02003</t>
  </si>
  <si>
    <t>620-00020</t>
  </si>
  <si>
    <t>625-00000</t>
  </si>
  <si>
    <t>626-00000</t>
  </si>
  <si>
    <t>630-00000</t>
  </si>
  <si>
    <t>630-00007</t>
  </si>
  <si>
    <t>DAY</t>
  </si>
  <si>
    <t>630-00012</t>
  </si>
  <si>
    <t>REMOVAL OF TREE</t>
  </si>
  <si>
    <t>REMOVAL OF FENCE</t>
  </si>
  <si>
    <t>SILT FENCE</t>
  </si>
  <si>
    <t>CONCRETE WASHOUT STRUCTURE</t>
  </si>
  <si>
    <t>DEWATERING</t>
  </si>
  <si>
    <t>END ANCHORAGE (NONFLARED)</t>
  </si>
  <si>
    <t>MOBILIZATION</t>
  </si>
  <si>
    <t>FLAGGING</t>
  </si>
  <si>
    <t>TRAFFIC CONTROL INSPECTION</t>
  </si>
  <si>
    <t>TRAFFIC CONTROL MANAGEMENT</t>
  </si>
  <si>
    <t>F/A</t>
  </si>
  <si>
    <t>700-70010</t>
  </si>
  <si>
    <t>MINOR CONTRACT REVISIONS</t>
  </si>
  <si>
    <t>CONTRACT ID #</t>
  </si>
  <si>
    <t>BID #</t>
  </si>
  <si>
    <t>202-00035</t>
  </si>
  <si>
    <t>REMOVAL OF PIPE</t>
  </si>
  <si>
    <t>202-00220</t>
  </si>
  <si>
    <t>202-00810</t>
  </si>
  <si>
    <t>REMOVAL OF GROUND SIGN</t>
  </si>
  <si>
    <t>REMOVAL OF GUARDRAIL</t>
  </si>
  <si>
    <t>HR</t>
  </si>
  <si>
    <t>207-00210</t>
  </si>
  <si>
    <t>STOCKPILE TOPSOIL</t>
  </si>
  <si>
    <t>210-00810</t>
  </si>
  <si>
    <t>RESET GROUND SIGN</t>
  </si>
  <si>
    <t>216-00201</t>
  </si>
  <si>
    <t>218-00000</t>
  </si>
  <si>
    <t>NOXIOUS WEED MANAGEMENT</t>
  </si>
  <si>
    <t>240-00010</t>
  </si>
  <si>
    <t>REMOVAL OF NESTS</t>
  </si>
  <si>
    <t>240-00020</t>
  </si>
  <si>
    <t>NETTING</t>
  </si>
  <si>
    <t>304-06000</t>
  </si>
  <si>
    <t>AGGREGATE BASE COURSE (CLASS 6)</t>
  </si>
  <si>
    <t>TON</t>
  </si>
  <si>
    <t>403-33741</t>
  </si>
  <si>
    <t>HOT MIX ASPHALT (GRADING S) (75) (PG 64-22)</t>
  </si>
  <si>
    <t>HOT MIX ASPHALT (GRADING SX) (75) (PG 64-22)</t>
  </si>
  <si>
    <t>506-00212</t>
  </si>
  <si>
    <t>RIPRAP (12 INCH)</t>
  </si>
  <si>
    <t>614-00011</t>
  </si>
  <si>
    <t>CONSTRUCTION SURVEYING</t>
  </si>
  <si>
    <t>627-00008</t>
  </si>
  <si>
    <t>MODIFIED EPOXY PAVEMENT MARKING</t>
  </si>
  <si>
    <t>BOULDER COUNTY PUBLIC WORKS - ENGINEERING</t>
  </si>
  <si>
    <t>CLEARING AND GRUBBING</t>
  </si>
  <si>
    <t>EA</t>
  </si>
  <si>
    <t>202-00020</t>
  </si>
  <si>
    <t>REMOVAL OF ASPHALT MAT</t>
  </si>
  <si>
    <t>202-01130</t>
  </si>
  <si>
    <t>202-01400</t>
  </si>
  <si>
    <t>REMOVAL OF CATTLE GUARD</t>
  </si>
  <si>
    <t>203-01598</t>
  </si>
  <si>
    <t>POTHOLING (SPECIAL)</t>
  </si>
  <si>
    <t>203-00060</t>
  </si>
  <si>
    <t>EMBANKMENT (COMPLETE IN PLACE)</t>
  </si>
  <si>
    <t>206-00000</t>
  </si>
  <si>
    <t>STRUCTURE EXCAVATION</t>
  </si>
  <si>
    <t>206-00100</t>
  </si>
  <si>
    <t>STRUCTURE BACKFILL (CLASS 1)</t>
  </si>
  <si>
    <t>206-01750</t>
  </si>
  <si>
    <t>SHORING (TEMPORARY)</t>
  </si>
  <si>
    <t>207-00700</t>
  </si>
  <si>
    <t>TOPSOIL (ONSITE)</t>
  </si>
  <si>
    <t>207-00702</t>
  </si>
  <si>
    <t>TOPSOIL (OFFSITE)</t>
  </si>
  <si>
    <t>207-00706</t>
  </si>
  <si>
    <t>SEEDING MEDIA</t>
  </si>
  <si>
    <t>208-00002</t>
  </si>
  <si>
    <t>EROSION LOG TYPE 1 (12 INCH)</t>
  </si>
  <si>
    <t>208-00075</t>
  </si>
  <si>
    <t>PRE-FABRICATED (VEHICLE TRACKING PAD)</t>
  </si>
  <si>
    <t>208-00301</t>
  </si>
  <si>
    <t>210-01000</t>
  </si>
  <si>
    <t>RESET FENCE</t>
  </si>
  <si>
    <t>210-01011</t>
  </si>
  <si>
    <t>RESET GATE</t>
  </si>
  <si>
    <t>212-00700</t>
  </si>
  <si>
    <t>ORGANIC FERTILIZER</t>
  </si>
  <si>
    <t>SOIL RETENTION BLANKET (STRAW-COCONUT) (BIODEGRADABLE CLASS 1)</t>
  </si>
  <si>
    <t>240-00000</t>
  </si>
  <si>
    <t>WILDLIFE BIOLOGIST</t>
  </si>
  <si>
    <t>240-00100</t>
  </si>
  <si>
    <t>PRAIRIE DOG MANAGEMENT</t>
  </si>
  <si>
    <t>403-34742</t>
  </si>
  <si>
    <t>515-00120</t>
  </si>
  <si>
    <t>WATERPROOFING (MEMBRANE)</t>
  </si>
  <si>
    <t>601-03030</t>
  </si>
  <si>
    <t>603-01155</t>
  </si>
  <si>
    <t>603-71606</t>
  </si>
  <si>
    <t>606-01340</t>
  </si>
  <si>
    <t>END ANCHORAGE TYPE 3D</t>
  </si>
  <si>
    <t>606-00302</t>
  </si>
  <si>
    <t>GUARDRAIL TYPE 3 W-BEAM (7' POSTS)</t>
  </si>
  <si>
    <t>607-11530</t>
  </si>
  <si>
    <t>FENCE</t>
  </si>
  <si>
    <t>611-00016</t>
  </si>
  <si>
    <t>16 FOOT CATTLE GUARD</t>
  </si>
  <si>
    <t>SIGN PANEL (CLASS 1)</t>
  </si>
  <si>
    <t>614-00220</t>
  </si>
  <si>
    <t>STEEL SIGN POST (2.5X2.5X INCH TUBING)</t>
  </si>
  <si>
    <t>614-01564</t>
  </si>
  <si>
    <t>STEEL SIGN POST (2.5 INCH SQUARE SOCKET)</t>
  </si>
  <si>
    <t>619-00005</t>
  </si>
  <si>
    <t>WATER LINE (EXTENSION)</t>
  </si>
  <si>
    <t>619-00006</t>
  </si>
  <si>
    <t>CONNECT TO EXISTING WATER LINE</t>
  </si>
  <si>
    <t>SANITARY FACILITY</t>
  </si>
  <si>
    <t>629-01005</t>
  </si>
  <si>
    <t>SURVEY MONUMENT (TYPE 5)</t>
  </si>
  <si>
    <t>TEMPORARY DIVERSION</t>
  </si>
  <si>
    <t>REMOVAL OF BOX CULVERT</t>
  </si>
  <si>
    <t>HYGIENE ROAD AT FOOTHILLS RESERVOIR INLET</t>
  </si>
  <si>
    <t>BC-001001-1.4</t>
  </si>
  <si>
    <t>15" RCP</t>
  </si>
  <si>
    <t>16X6 FOOT CONCRETE BOX CULVERT (PRECAST)(INSTALLATION)</t>
  </si>
  <si>
    <t>CONCRETE CLASS D (REBAR INCLUDED)</t>
  </si>
  <si>
    <t>210-00815</t>
  </si>
  <si>
    <t>RESET SIGN PANEL</t>
  </si>
  <si>
    <t>REVISED 5/30/2023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</si>
</sst>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7" formatCode="&quot;$&quot;#,##0.00_);\(&quot;$&quot;#,##0.00\)"/>
    <numFmt numFmtId="44" formatCode="_(&quot;$&quot;* #,##0.00_);_(&quot;$&quot;* \(#,##0.00\);_(&quot;$&quot;* &quot;-&quot;??_);_(@_)"/>
    <numFmt numFmtId="164" formatCode="0.0"/>
    <numFmt numFmtId="165" formatCode="&quot;$&quot;#,##0.00"/>
    <numFmt numFmtId="166" formatCode="d\-mmm\-yyyy"/>
  </numFmts>
  <fonts count="16" x14ac:knownFonts="1">
    <font>
      <sz val="10"/>
      <name val="Arial"/>
      <family val="2"/>
    </font>
    <font>
      <sz val="8"/>
      <name val="Arial"/>
      <family val="2"/>
    </font>
    <font>
      <sz val="10"/>
      <name val="Arial"/>
      <family val="2"/>
    </font>
    <font>
      <b/>
      <sz val="7"/>
      <name val="Arial Narrow"/>
      <family val="2"/>
    </font>
    <font>
      <b/>
      <sz val="7"/>
      <color indexed="8"/>
      <name val="Arial Narrow"/>
      <family val="2"/>
    </font>
    <font>
      <sz val="7"/>
      <name val="Arial Narrow"/>
      <family val="2"/>
    </font>
    <font>
      <sz val="7"/>
      <color indexed="8"/>
      <name val="Arial Narrow"/>
      <family val="2"/>
    </font>
    <font>
      <sz val="10"/>
      <color indexed="8"/>
      <name val="Arial Narrow"/>
      <family val="2"/>
    </font>
    <font>
      <sz val="10"/>
      <name val="Arial Narrow"/>
      <family val="2"/>
    </font>
    <font>
      <sz val="8"/>
      <color indexed="8"/>
      <name val="Arial Narrow"/>
      <family val="2"/>
    </font>
    <font>
      <sz val="8"/>
      <name val="Arial Narrow"/>
      <family val="2"/>
    </font>
    <font>
      <b/>
      <sz val="10"/>
      <name val="Arial Narrow"/>
      <family val="2"/>
    </font>
    <font>
      <b/>
      <sz val="10"/>
      <color indexed="8"/>
      <name val="Arial Narrow"/>
      <family val="2"/>
    </font>
    <font>
      <b/>
      <sz val="8"/>
      <color indexed="8"/>
      <name val="Arial Narrow"/>
      <family val="2"/>
    </font>
    <font>
      <b/>
      <sz val="8"/>
      <name val="Arial Narrow"/>
      <family val="2"/>
    </font>
    <font>
      <sz val="10"/>
      <name val="Arial"/>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5">
    <border>
      <left/>
      <right/>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bottom/>
      <diagonal/>
    </border>
    <border>
      <left style="thin">
        <color indexed="64"/>
      </left>
      <right style="hair">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ck">
        <color indexed="64"/>
      </left>
      <right style="thin">
        <color indexed="64"/>
      </right>
      <top/>
      <bottom/>
      <diagonal/>
    </border>
    <border>
      <left style="thick">
        <color indexed="64"/>
      </left>
      <right/>
      <top/>
      <bottom style="thin">
        <color indexed="64"/>
      </bottom>
      <diagonal/>
    </border>
  </borders>
  <cellStyleXfs count="5">
    <xf numFmtId="0" fontId="0" fillId="0" borderId="0"/>
    <xf numFmtId="0" fontId="2" fillId="0" borderId="0"/>
    <xf numFmtId="44" fontId="2" fillId="0" borderId="0" applyFont="0" applyFill="0" applyBorder="0" applyAlignment="0" applyProtection="0"/>
    <xf numFmtId="0" fontId="15" fillId="0" borderId="0"/>
    <xf numFmtId="44" fontId="15" fillId="0" borderId="0" applyFont="0" applyFill="0" applyBorder="0" applyAlignment="0" applyProtection="0"/>
  </cellStyleXfs>
  <cellXfs count="109">
    <xf numFmtId="0" fontId="0" fillId="0" borderId="0" xfId="0"/>
    <xf numFmtId="165" fontId="5" fillId="0" borderId="0" xfId="0" applyNumberFormat="1" applyFont="1"/>
    <xf numFmtId="0" fontId="5" fillId="0" borderId="0" xfId="0" applyFont="1"/>
    <xf numFmtId="165" fontId="3" fillId="0" borderId="0" xfId="0" applyNumberFormat="1" applyFont="1"/>
    <xf numFmtId="165" fontId="3" fillId="2" borderId="0" xfId="0" applyNumberFormat="1" applyFont="1" applyFill="1"/>
    <xf numFmtId="0" fontId="3" fillId="0" borderId="0" xfId="0" applyFont="1" applyAlignment="1">
      <alignment horizontal="right"/>
    </xf>
    <xf numFmtId="0" fontId="8" fillId="0" borderId="0" xfId="0" applyFont="1"/>
    <xf numFmtId="1" fontId="7" fillId="0" borderId="0" xfId="0" applyNumberFormat="1" applyFont="1" applyAlignment="1" applyProtection="1">
      <alignment horizontal="left" vertical="center"/>
    </xf>
    <xf numFmtId="39" fontId="7" fillId="0" borderId="0" xfId="0" applyNumberFormat="1" applyFont="1" applyAlignment="1" applyProtection="1">
      <alignment vertical="center" wrapText="1"/>
    </xf>
    <xf numFmtId="39" fontId="8" fillId="0" borderId="0" xfId="0" applyNumberFormat="1" applyFont="1" applyAlignment="1" applyProtection="1">
      <alignment horizontal="center" vertical="center"/>
    </xf>
    <xf numFmtId="3" fontId="7" fillId="0" borderId="0" xfId="0" applyNumberFormat="1" applyFont="1" applyAlignment="1" applyProtection="1">
      <alignment horizontal="center" vertical="center"/>
    </xf>
    <xf numFmtId="7" fontId="7" fillId="0" borderId="0" xfId="0" applyNumberFormat="1" applyFont="1" applyAlignment="1" applyProtection="1">
      <alignment vertical="center"/>
    </xf>
    <xf numFmtId="0" fontId="7" fillId="0" borderId="1" xfId="0" applyNumberFormat="1" applyFont="1" applyBorder="1" applyAlignment="1" applyProtection="1">
      <alignment horizontal="center" vertical="top"/>
    </xf>
    <xf numFmtId="39" fontId="7" fillId="0" borderId="1" xfId="0" applyNumberFormat="1" applyFont="1" applyBorder="1" applyAlignment="1" applyProtection="1">
      <alignment horizontal="center" wrapText="1"/>
    </xf>
    <xf numFmtId="39" fontId="7" fillId="0" borderId="1" xfId="0" applyNumberFormat="1" applyFont="1" applyBorder="1" applyAlignment="1" applyProtection="1">
      <alignment horizontal="center"/>
    </xf>
    <xf numFmtId="164" fontId="7" fillId="0" borderId="1" xfId="0" applyNumberFormat="1" applyFont="1" applyBorder="1" applyAlignment="1" applyProtection="1">
      <alignment horizontal="center"/>
    </xf>
    <xf numFmtId="0" fontId="7" fillId="0" borderId="2" xfId="0" applyNumberFormat="1" applyFont="1" applyBorder="1" applyAlignment="1" applyProtection="1">
      <alignment horizontal="center" vertical="top"/>
    </xf>
    <xf numFmtId="39" fontId="7" fillId="0" borderId="2" xfId="0" applyNumberFormat="1" applyFont="1" applyBorder="1" applyAlignment="1" applyProtection="1">
      <alignment horizontal="center" wrapText="1"/>
    </xf>
    <xf numFmtId="39" fontId="7" fillId="0" borderId="2" xfId="0" applyNumberFormat="1" applyFont="1" applyBorder="1" applyAlignment="1" applyProtection="1">
      <alignment horizontal="center"/>
    </xf>
    <xf numFmtId="1" fontId="7" fillId="0" borderId="2" xfId="0" applyNumberFormat="1" applyFont="1" applyBorder="1" applyAlignment="1" applyProtection="1">
      <alignment horizontal="center"/>
    </xf>
    <xf numFmtId="0" fontId="8" fillId="0" borderId="3" xfId="0" applyFont="1" applyBorder="1"/>
    <xf numFmtId="0" fontId="8" fillId="0" borderId="4" xfId="0" applyFont="1" applyBorder="1"/>
    <xf numFmtId="165" fontId="8" fillId="0" borderId="3" xfId="0" applyNumberFormat="1" applyFont="1" applyBorder="1"/>
    <xf numFmtId="0" fontId="8" fillId="0" borderId="0" xfId="0" applyFont="1" applyBorder="1"/>
    <xf numFmtId="165" fontId="8" fillId="0" borderId="0" xfId="0" applyNumberFormat="1" applyFont="1" applyBorder="1"/>
    <xf numFmtId="0" fontId="8" fillId="0" borderId="0" xfId="0" applyFont="1" applyAlignment="1">
      <alignment wrapText="1"/>
    </xf>
    <xf numFmtId="0" fontId="11" fillId="0" borderId="0" xfId="0" applyFont="1" applyAlignment="1">
      <alignment horizontal="right" wrapText="1"/>
    </xf>
    <xf numFmtId="0" fontId="8" fillId="0" borderId="0" xfId="0" applyFont="1" applyFill="1"/>
    <xf numFmtId="0" fontId="8" fillId="0" borderId="0" xfId="0" applyFont="1" applyFill="1" applyAlignment="1">
      <alignment horizontal="center"/>
    </xf>
    <xf numFmtId="165" fontId="8" fillId="0" borderId="0" xfId="0" applyNumberFormat="1" applyFont="1"/>
    <xf numFmtId="0" fontId="8" fillId="0" borderId="0" xfId="0" applyFont="1" applyAlignment="1">
      <alignment vertical="center"/>
    </xf>
    <xf numFmtId="0" fontId="10" fillId="0" borderId="0" xfId="0" applyFont="1"/>
    <xf numFmtId="0" fontId="7" fillId="0" borderId="0" xfId="0" applyNumberFormat="1" applyFont="1" applyBorder="1" applyAlignment="1">
      <alignment horizontal="center" vertical="center"/>
    </xf>
    <xf numFmtId="0" fontId="3" fillId="0" borderId="5" xfId="0" applyNumberFormat="1" applyFont="1" applyBorder="1" applyAlignment="1">
      <alignment horizontal="left" vertical="center"/>
    </xf>
    <xf numFmtId="39" fontId="4" fillId="0" borderId="6" xfId="0" applyNumberFormat="1" applyFont="1" applyBorder="1" applyProtection="1"/>
    <xf numFmtId="0" fontId="3" fillId="0" borderId="6" xfId="0" applyNumberFormat="1" applyFont="1" applyBorder="1" applyAlignment="1">
      <alignment horizontal="center" vertical="center"/>
    </xf>
    <xf numFmtId="0" fontId="4" fillId="0" borderId="7" xfId="0" applyNumberFormat="1" applyFont="1" applyBorder="1" applyAlignment="1" applyProtection="1">
      <alignment horizontal="center" vertical="top"/>
    </xf>
    <xf numFmtId="0" fontId="4" fillId="0" borderId="8" xfId="0" applyNumberFormat="1" applyFont="1" applyBorder="1" applyAlignment="1" applyProtection="1">
      <alignment horizontal="center" vertical="top"/>
    </xf>
    <xf numFmtId="39" fontId="4" fillId="0" borderId="8" xfId="0" applyNumberFormat="1" applyFont="1" applyBorder="1" applyAlignment="1" applyProtection="1">
      <alignment horizontal="center"/>
    </xf>
    <xf numFmtId="0" fontId="4" fillId="0" borderId="9" xfId="0" applyNumberFormat="1" applyFont="1" applyBorder="1" applyAlignment="1" applyProtection="1">
      <alignment horizontal="center" vertical="top"/>
    </xf>
    <xf numFmtId="39" fontId="4" fillId="0" borderId="10" xfId="0" applyNumberFormat="1" applyFont="1" applyBorder="1" applyAlignment="1" applyProtection="1">
      <alignment horizontal="center"/>
    </xf>
    <xf numFmtId="0" fontId="5" fillId="0" borderId="7" xfId="0" applyFont="1" applyBorder="1" applyAlignment="1">
      <alignment horizontal="center" wrapText="1"/>
    </xf>
    <xf numFmtId="0" fontId="5" fillId="0" borderId="8" xfId="0" applyFont="1" applyBorder="1" applyAlignment="1">
      <alignment wrapText="1"/>
    </xf>
    <xf numFmtId="0" fontId="5" fillId="0" borderId="8" xfId="0" applyFont="1" applyBorder="1" applyAlignment="1">
      <alignment horizontal="center"/>
    </xf>
    <xf numFmtId="0" fontId="5" fillId="0" borderId="7" xfId="0" applyFont="1" applyBorder="1" applyAlignment="1">
      <alignment horizontal="center" vertical="center" wrapText="1"/>
    </xf>
    <xf numFmtId="0" fontId="5" fillId="0" borderId="7" xfId="0" applyFont="1" applyBorder="1" applyAlignment="1">
      <alignment horizontal="center"/>
    </xf>
    <xf numFmtId="0" fontId="3" fillId="0" borderId="8" xfId="0" applyFont="1" applyBorder="1" applyAlignment="1">
      <alignment wrapText="1"/>
    </xf>
    <xf numFmtId="165" fontId="4" fillId="0" borderId="13" xfId="0" applyNumberFormat="1" applyFont="1" applyBorder="1" applyAlignment="1" applyProtection="1">
      <alignment horizontal="center"/>
    </xf>
    <xf numFmtId="165" fontId="5" fillId="0" borderId="14" xfId="0" applyNumberFormat="1" applyFont="1" applyBorder="1"/>
    <xf numFmtId="165" fontId="5" fillId="0" borderId="15" xfId="0" applyNumberFormat="1" applyFont="1" applyBorder="1"/>
    <xf numFmtId="165" fontId="5" fillId="0" borderId="15" xfId="0" applyNumberFormat="1" applyFont="1" applyBorder="1" applyAlignment="1">
      <alignment vertical="center"/>
    </xf>
    <xf numFmtId="165" fontId="5" fillId="0" borderId="14" xfId="0" applyNumberFormat="1" applyFont="1" applyBorder="1" applyAlignment="1">
      <alignment vertical="center"/>
    </xf>
    <xf numFmtId="165" fontId="4" fillId="0" borderId="12" xfId="1" applyNumberFormat="1" applyFont="1" applyBorder="1" applyAlignment="1" applyProtection="1">
      <alignment horizontal="center"/>
    </xf>
    <xf numFmtId="165" fontId="4" fillId="0" borderId="13" xfId="1" applyNumberFormat="1" applyFont="1" applyBorder="1" applyAlignment="1" applyProtection="1">
      <alignment horizontal="center"/>
    </xf>
    <xf numFmtId="165" fontId="4" fillId="0" borderId="14" xfId="0" applyNumberFormat="1" applyFont="1" applyBorder="1" applyAlignment="1" applyProtection="1">
      <alignment horizontal="center"/>
    </xf>
    <xf numFmtId="165" fontId="4" fillId="0" borderId="15" xfId="1" applyNumberFormat="1" applyFont="1" applyBorder="1" applyAlignment="1" applyProtection="1">
      <alignment horizontal="center"/>
    </xf>
    <xf numFmtId="165" fontId="4" fillId="0" borderId="14" xfId="1" applyNumberFormat="1" applyFont="1" applyBorder="1" applyAlignment="1" applyProtection="1">
      <alignment horizontal="center"/>
    </xf>
    <xf numFmtId="165" fontId="4" fillId="0" borderId="19" xfId="0" applyNumberFormat="1" applyFont="1" applyBorder="1" applyAlignment="1" applyProtection="1">
      <alignment horizontal="center"/>
    </xf>
    <xf numFmtId="165" fontId="4" fillId="0" borderId="20" xfId="0" applyNumberFormat="1" applyFont="1" applyBorder="1" applyAlignment="1" applyProtection="1">
      <alignment horizontal="center"/>
    </xf>
    <xf numFmtId="165" fontId="5" fillId="0" borderId="19" xfId="0" applyNumberFormat="1" applyFont="1" applyBorder="1"/>
    <xf numFmtId="0" fontId="3" fillId="0" borderId="11" xfId="0" applyNumberFormat="1" applyFont="1" applyBorder="1" applyAlignment="1">
      <alignment horizontal="center" vertical="center"/>
    </xf>
    <xf numFmtId="164" fontId="4" fillId="0" borderId="14" xfId="0" applyNumberFormat="1" applyFont="1" applyBorder="1" applyAlignment="1" applyProtection="1">
      <alignment horizontal="center"/>
    </xf>
    <xf numFmtId="1" fontId="4" fillId="0" borderId="13" xfId="0" applyNumberFormat="1" applyFont="1" applyBorder="1" applyAlignment="1" applyProtection="1">
      <alignment horizontal="center"/>
    </xf>
    <xf numFmtId="0" fontId="5" fillId="0" borderId="14" xfId="0" applyFont="1" applyBorder="1" applyAlignment="1">
      <alignment horizontal="center"/>
    </xf>
    <xf numFmtId="0" fontId="8" fillId="0" borderId="0" xfId="0" applyFont="1" applyFill="1" applyAlignment="1">
      <alignment wrapText="1"/>
    </xf>
    <xf numFmtId="0" fontId="8" fillId="0" borderId="0" xfId="0" applyFont="1" applyAlignment="1">
      <alignment horizontal="center"/>
    </xf>
    <xf numFmtId="49" fontId="5" fillId="0" borderId="7" xfId="0" applyNumberFormat="1" applyFont="1" applyBorder="1" applyAlignment="1">
      <alignment horizontal="center" wrapText="1"/>
    </xf>
    <xf numFmtId="165" fontId="4" fillId="0" borderId="21" xfId="1" applyNumberFormat="1" applyFont="1" applyBorder="1" applyAlignment="1" applyProtection="1">
      <alignment horizontal="center"/>
    </xf>
    <xf numFmtId="165" fontId="4" fillId="0" borderId="22" xfId="1" applyNumberFormat="1" applyFont="1" applyBorder="1" applyAlignment="1" applyProtection="1">
      <alignment horizontal="center"/>
    </xf>
    <xf numFmtId="165" fontId="5" fillId="0" borderId="21" xfId="0" applyNumberFormat="1" applyFont="1" applyBorder="1"/>
    <xf numFmtId="165" fontId="5" fillId="0" borderId="21" xfId="0" applyNumberFormat="1" applyFont="1" applyBorder="1" applyAlignment="1">
      <alignment vertical="center"/>
    </xf>
    <xf numFmtId="0" fontId="8" fillId="0" borderId="0" xfId="0" applyFont="1" applyAlignment="1">
      <alignment horizontal="center"/>
    </xf>
    <xf numFmtId="0" fontId="7" fillId="0" borderId="1" xfId="0" applyNumberFormat="1" applyFont="1" applyBorder="1" applyAlignment="1">
      <alignment horizontal="center"/>
    </xf>
    <xf numFmtId="0" fontId="8" fillId="0" borderId="0" xfId="0" applyNumberFormat="1" applyFont="1" applyBorder="1" applyAlignment="1">
      <alignment horizontal="center"/>
    </xf>
    <xf numFmtId="0" fontId="7" fillId="0" borderId="0" xfId="0" applyNumberFormat="1" applyFont="1" applyBorder="1" applyAlignment="1">
      <alignment horizontal="center"/>
    </xf>
    <xf numFmtId="0" fontId="8" fillId="0" borderId="0" xfId="0" applyFont="1" applyFill="1" applyBorder="1" applyAlignment="1">
      <alignment horizontal="left" wrapText="1"/>
    </xf>
    <xf numFmtId="0" fontId="7" fillId="0" borderId="0" xfId="0" applyNumberFormat="1" applyFont="1" applyFill="1" applyBorder="1" applyAlignment="1">
      <alignment horizontal="center"/>
    </xf>
    <xf numFmtId="3" fontId="8" fillId="0" borderId="0" xfId="0" applyNumberFormat="1" applyFont="1" applyAlignment="1">
      <alignment horizontal="center"/>
    </xf>
    <xf numFmtId="0" fontId="8" fillId="0" borderId="0" xfId="0" applyFont="1" applyBorder="1" applyAlignment="1">
      <alignment horizontal="left"/>
    </xf>
    <xf numFmtId="0" fontId="8" fillId="0" borderId="0" xfId="0" applyFont="1" applyAlignment="1">
      <alignment horizontal="left"/>
    </xf>
    <xf numFmtId="0" fontId="11" fillId="0" borderId="0" xfId="0" applyFont="1" applyFill="1" applyBorder="1" applyAlignment="1">
      <alignment horizontal="left" wrapText="1"/>
    </xf>
    <xf numFmtId="0" fontId="8" fillId="0" borderId="0" xfId="0" applyFont="1" applyBorder="1" applyAlignment="1">
      <alignment horizontal="left" wrapText="1"/>
    </xf>
    <xf numFmtId="44" fontId="5" fillId="0" borderId="0" xfId="2" applyFont="1" applyFill="1" applyBorder="1"/>
    <xf numFmtId="44" fontId="5" fillId="0" borderId="23" xfId="2" applyFont="1" applyFill="1" applyBorder="1"/>
    <xf numFmtId="44" fontId="5" fillId="0" borderId="0" xfId="2" applyFont="1" applyFill="1" applyBorder="1" applyAlignment="1">
      <alignment vertical="center"/>
    </xf>
    <xf numFmtId="0" fontId="8" fillId="0" borderId="0" xfId="0" applyFont="1" applyAlignment="1">
      <alignment horizontal="center"/>
    </xf>
    <xf numFmtId="0" fontId="8" fillId="0" borderId="0" xfId="0" applyFont="1" applyFill="1" applyBorder="1" applyAlignment="1">
      <alignment horizontal="left"/>
    </xf>
    <xf numFmtId="0" fontId="8" fillId="0" borderId="0" xfId="0" applyFont="1" applyFill="1" applyAlignment="1">
      <alignment horizontal="left"/>
    </xf>
    <xf numFmtId="44" fontId="5" fillId="3" borderId="24" xfId="2" applyFont="1" applyFill="1" applyBorder="1"/>
    <xf numFmtId="0" fontId="5" fillId="0" borderId="7" xfId="0" applyFont="1" applyFill="1" applyBorder="1" applyAlignment="1">
      <alignment horizontal="center" wrapText="1"/>
    </xf>
    <xf numFmtId="0" fontId="8" fillId="0" borderId="0" xfId="0" applyFont="1" applyFill="1" applyAlignment="1">
      <alignment horizontal="left" wrapText="1"/>
    </xf>
    <xf numFmtId="166" fontId="7" fillId="3" borderId="0" xfId="0" applyNumberFormat="1" applyFont="1" applyFill="1" applyAlignment="1" applyProtection="1">
      <alignment horizontal="center" vertical="top"/>
    </xf>
    <xf numFmtId="0" fontId="8" fillId="3" borderId="0" xfId="0" applyFont="1" applyFill="1" applyAlignment="1">
      <alignment horizontal="center"/>
    </xf>
    <xf numFmtId="39" fontId="12" fillId="0" borderId="0" xfId="0" applyNumberFormat="1" applyFont="1" applyAlignment="1" applyProtection="1">
      <alignment horizontal="center"/>
    </xf>
    <xf numFmtId="39" fontId="11" fillId="0" borderId="0" xfId="0" applyNumberFormat="1" applyFont="1" applyAlignment="1">
      <alignment horizontal="center"/>
    </xf>
    <xf numFmtId="0" fontId="7" fillId="0" borderId="0" xfId="0" applyNumberFormat="1" applyFont="1" applyAlignment="1" applyProtection="1">
      <alignment horizontal="center" vertical="top"/>
    </xf>
    <xf numFmtId="39" fontId="8" fillId="0" borderId="0" xfId="0" applyNumberFormat="1" applyFont="1" applyAlignment="1">
      <alignment horizontal="center"/>
    </xf>
    <xf numFmtId="0" fontId="3" fillId="0" borderId="0" xfId="0" applyFont="1" applyAlignment="1">
      <alignment horizontal="right"/>
    </xf>
    <xf numFmtId="39" fontId="9" fillId="0" borderId="0" xfId="0" applyNumberFormat="1" applyFont="1" applyAlignment="1" applyProtection="1">
      <alignment horizontal="center"/>
    </xf>
    <xf numFmtId="39" fontId="13" fillId="0" borderId="0" xfId="0" applyNumberFormat="1" applyFont="1" applyAlignment="1" applyProtection="1">
      <alignment horizontal="center"/>
    </xf>
    <xf numFmtId="0" fontId="9" fillId="0" borderId="0" xfId="0" applyNumberFormat="1" applyFont="1" applyAlignment="1" applyProtection="1">
      <alignment horizontal="center" vertical="top"/>
    </xf>
    <xf numFmtId="0" fontId="14" fillId="0" borderId="0" xfId="0" applyFont="1" applyAlignment="1">
      <alignment horizontal="center"/>
    </xf>
    <xf numFmtId="0" fontId="5" fillId="0" borderId="18" xfId="0" applyNumberFormat="1" applyFont="1" applyBorder="1" applyAlignment="1">
      <alignment horizontal="center" vertical="center"/>
    </xf>
    <xf numFmtId="0" fontId="5" fillId="0" borderId="16" xfId="0" applyNumberFormat="1" applyFont="1" applyBorder="1" applyAlignment="1">
      <alignment horizontal="center" vertical="center"/>
    </xf>
    <xf numFmtId="165" fontId="5" fillId="0" borderId="18" xfId="0" applyNumberFormat="1" applyFont="1" applyBorder="1" applyAlignment="1">
      <alignment horizontal="center" vertical="center"/>
    </xf>
    <xf numFmtId="165" fontId="5" fillId="0" borderId="17"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5" fillId="0" borderId="17" xfId="0" applyNumberFormat="1" applyFont="1" applyBorder="1" applyAlignment="1">
      <alignment horizontal="center" vertical="center"/>
    </xf>
    <xf numFmtId="6" fontId="8" fillId="0" borderId="4" xfId="0" applyNumberFormat="1" applyFont="1" applyBorder="1" applyAlignment="1">
      <alignment horizontal="center"/>
    </xf>
  </cellXfs>
  <cellStyles count="5">
    <cellStyle name="Currency" xfId="2" builtinId="4"/>
    <cellStyle name="Currency 2" xfId="4" xr:uid="{DF923338-6093-45B2-8061-C58CBB13CF74}"/>
    <cellStyle name="Normal" xfId="0" builtinId="0"/>
    <cellStyle name="Normal 2" xfId="1" xr:uid="{00000000-0005-0000-0000-000001000000}"/>
    <cellStyle name="Normal 3" xfId="3" xr:uid="{94D1326E-ADE6-4892-9AB0-9773C0D441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68"/>
  <sheetViews>
    <sheetView tabSelected="1" topLeftCell="A49" zoomScale="80" zoomScaleNormal="80" zoomScaleSheetLayoutView="100" workbookViewId="0">
      <selection activeCell="D49" sqref="D49"/>
    </sheetView>
  </sheetViews>
  <sheetFormatPr defaultColWidth="8.81640625" defaultRowHeight="13" x14ac:dyDescent="0.3"/>
  <cols>
    <col min="1" max="1" width="9.26953125" style="6" bestFit="1" customWidth="1"/>
    <col min="2" max="2" width="41.54296875" style="25" customWidth="1"/>
    <col min="3" max="4" width="9.1796875" style="65" customWidth="1"/>
    <col min="5" max="5" width="12" style="6" customWidth="1"/>
    <col min="6" max="6" width="1.54296875" style="6" customWidth="1"/>
    <col min="7" max="7" width="13.453125" style="6" customWidth="1"/>
    <col min="8" max="8" width="22.7265625" style="6" bestFit="1" customWidth="1"/>
    <col min="9" max="13" width="8.81640625" style="6"/>
    <col min="14" max="15" width="8.81640625" style="6" customWidth="1"/>
    <col min="16" max="16384" width="8.81640625" style="6"/>
  </cols>
  <sheetData>
    <row r="1" spans="1:7" x14ac:dyDescent="0.3">
      <c r="A1" s="93" t="s">
        <v>87</v>
      </c>
      <c r="B1" s="94"/>
      <c r="C1" s="94"/>
      <c r="D1" s="94"/>
      <c r="E1" s="94"/>
      <c r="F1" s="94"/>
      <c r="G1" s="94"/>
    </row>
    <row r="2" spans="1:7" x14ac:dyDescent="0.3">
      <c r="A2" s="95" t="s">
        <v>155</v>
      </c>
      <c r="B2" s="96"/>
      <c r="C2" s="96"/>
      <c r="D2" s="96"/>
      <c r="E2" s="96"/>
      <c r="F2" s="96"/>
      <c r="G2" s="96"/>
    </row>
    <row r="3" spans="1:7" x14ac:dyDescent="0.3">
      <c r="A3" s="95" t="s">
        <v>156</v>
      </c>
      <c r="B3" s="95"/>
      <c r="C3" s="95"/>
      <c r="D3" s="95"/>
      <c r="E3" s="95"/>
      <c r="F3" s="95"/>
      <c r="G3" s="95"/>
    </row>
    <row r="4" spans="1:7" x14ac:dyDescent="0.3">
      <c r="A4" s="95" t="s">
        <v>1</v>
      </c>
      <c r="B4" s="95"/>
      <c r="C4" s="95"/>
      <c r="D4" s="95"/>
      <c r="E4" s="95"/>
      <c r="F4" s="95"/>
      <c r="G4" s="95"/>
    </row>
    <row r="5" spans="1:7" x14ac:dyDescent="0.3">
      <c r="A5" s="91" t="s">
        <v>162</v>
      </c>
      <c r="B5" s="92"/>
      <c r="C5" s="92"/>
      <c r="D5" s="92"/>
      <c r="E5" s="92"/>
      <c r="F5" s="92"/>
      <c r="G5" s="92"/>
    </row>
    <row r="6" spans="1:7" ht="13.5" thickBot="1" x14ac:dyDescent="0.35">
      <c r="A6" s="7"/>
      <c r="B6" s="8"/>
      <c r="C6" s="9"/>
      <c r="D6" s="10"/>
      <c r="E6" s="11"/>
      <c r="F6" s="11"/>
      <c r="G6" s="11"/>
    </row>
    <row r="7" spans="1:7" x14ac:dyDescent="0.3">
      <c r="A7" s="12" t="s">
        <v>3</v>
      </c>
      <c r="B7" s="13" t="s">
        <v>4</v>
      </c>
      <c r="C7" s="14" t="s">
        <v>5</v>
      </c>
      <c r="D7" s="15" t="s">
        <v>6</v>
      </c>
      <c r="E7" s="14" t="s">
        <v>5</v>
      </c>
      <c r="F7" s="14"/>
      <c r="G7" s="14" t="s">
        <v>6</v>
      </c>
    </row>
    <row r="8" spans="1:7" ht="13.5" thickBot="1" x14ac:dyDescent="0.35">
      <c r="A8" s="16" t="s">
        <v>7</v>
      </c>
      <c r="B8" s="17" t="s">
        <v>8</v>
      </c>
      <c r="C8" s="18" t="s">
        <v>2</v>
      </c>
      <c r="D8" s="19" t="s">
        <v>9</v>
      </c>
      <c r="E8" s="18" t="s">
        <v>10</v>
      </c>
      <c r="F8" s="18"/>
      <c r="G8" s="18" t="s">
        <v>10</v>
      </c>
    </row>
    <row r="9" spans="1:7" ht="25" customHeight="1" x14ac:dyDescent="0.3">
      <c r="A9" s="72" t="s">
        <v>27</v>
      </c>
      <c r="B9" s="78" t="s">
        <v>88</v>
      </c>
      <c r="C9" s="73" t="s">
        <v>16</v>
      </c>
      <c r="D9" s="65">
        <v>1</v>
      </c>
    </row>
    <row r="10" spans="1:7" ht="25" customHeight="1" x14ac:dyDescent="0.3">
      <c r="A10" s="74" t="s">
        <v>28</v>
      </c>
      <c r="B10" s="78" t="s">
        <v>42</v>
      </c>
      <c r="C10" s="73" t="s">
        <v>89</v>
      </c>
      <c r="D10" s="65">
        <v>10</v>
      </c>
      <c r="E10" s="20"/>
      <c r="G10" s="20"/>
    </row>
    <row r="11" spans="1:7" ht="25" customHeight="1" x14ac:dyDescent="0.3">
      <c r="A11" s="74" t="s">
        <v>90</v>
      </c>
      <c r="B11" s="78" t="s">
        <v>154</v>
      </c>
      <c r="C11" s="73" t="s">
        <v>89</v>
      </c>
      <c r="D11" s="65">
        <v>1</v>
      </c>
      <c r="E11" s="20"/>
      <c r="G11" s="20"/>
    </row>
    <row r="12" spans="1:7" ht="25" customHeight="1" x14ac:dyDescent="0.3">
      <c r="A12" s="74" t="s">
        <v>57</v>
      </c>
      <c r="B12" s="78" t="s">
        <v>58</v>
      </c>
      <c r="C12" s="73" t="s">
        <v>17</v>
      </c>
      <c r="D12" s="65">
        <v>42</v>
      </c>
      <c r="E12" s="20"/>
      <c r="G12" s="20"/>
    </row>
    <row r="13" spans="1:7" ht="25" customHeight="1" x14ac:dyDescent="0.3">
      <c r="A13" s="74" t="s">
        <v>59</v>
      </c>
      <c r="B13" s="78" t="s">
        <v>91</v>
      </c>
      <c r="C13" s="73" t="s">
        <v>0</v>
      </c>
      <c r="D13" s="77">
        <v>3575</v>
      </c>
      <c r="E13" s="20"/>
      <c r="G13" s="20"/>
    </row>
    <row r="14" spans="1:7" ht="25" customHeight="1" x14ac:dyDescent="0.3">
      <c r="A14" s="74" t="s">
        <v>60</v>
      </c>
      <c r="B14" s="78" t="s">
        <v>61</v>
      </c>
      <c r="C14" s="73" t="s">
        <v>89</v>
      </c>
      <c r="D14" s="65">
        <v>9</v>
      </c>
      <c r="E14" s="20"/>
      <c r="G14" s="20"/>
    </row>
    <row r="15" spans="1:7" ht="25" customHeight="1" x14ac:dyDescent="0.3">
      <c r="A15" s="74" t="s">
        <v>92</v>
      </c>
      <c r="B15" s="78" t="s">
        <v>62</v>
      </c>
      <c r="C15" s="73" t="s">
        <v>17</v>
      </c>
      <c r="D15" s="65">
        <v>135</v>
      </c>
      <c r="E15" s="20"/>
      <c r="G15" s="20"/>
    </row>
    <row r="16" spans="1:7" ht="25" customHeight="1" x14ac:dyDescent="0.3">
      <c r="A16" s="74" t="s">
        <v>29</v>
      </c>
      <c r="B16" s="78" t="s">
        <v>43</v>
      </c>
      <c r="C16" s="73" t="s">
        <v>17</v>
      </c>
      <c r="D16" s="65">
        <v>90</v>
      </c>
      <c r="E16" s="20"/>
      <c r="G16" s="20"/>
    </row>
    <row r="17" spans="1:7" ht="25" customHeight="1" x14ac:dyDescent="0.3">
      <c r="A17" s="74" t="s">
        <v>93</v>
      </c>
      <c r="B17" s="78" t="s">
        <v>94</v>
      </c>
      <c r="C17" s="73" t="s">
        <v>89</v>
      </c>
      <c r="D17" s="65">
        <v>1</v>
      </c>
      <c r="E17" s="20"/>
      <c r="G17" s="20"/>
    </row>
    <row r="18" spans="1:7" ht="25" customHeight="1" x14ac:dyDescent="0.3">
      <c r="A18" s="74" t="s">
        <v>95</v>
      </c>
      <c r="B18" s="78" t="s">
        <v>96</v>
      </c>
      <c r="C18" s="73" t="s">
        <v>89</v>
      </c>
      <c r="D18" s="65">
        <v>4</v>
      </c>
      <c r="E18" s="20"/>
      <c r="G18" s="20"/>
    </row>
    <row r="19" spans="1:7" ht="25" customHeight="1" x14ac:dyDescent="0.3">
      <c r="A19" s="74" t="s">
        <v>97</v>
      </c>
      <c r="B19" s="78" t="s">
        <v>98</v>
      </c>
      <c r="C19" s="73" t="s">
        <v>19</v>
      </c>
      <c r="D19" s="65">
        <v>855</v>
      </c>
      <c r="E19" s="20"/>
      <c r="G19" s="20"/>
    </row>
    <row r="20" spans="1:7" ht="25" customHeight="1" x14ac:dyDescent="0.3">
      <c r="A20" s="74" t="s">
        <v>99</v>
      </c>
      <c r="B20" s="78" t="s">
        <v>100</v>
      </c>
      <c r="C20" s="73" t="s">
        <v>19</v>
      </c>
      <c r="D20" s="65">
        <v>540</v>
      </c>
      <c r="E20" s="20"/>
      <c r="G20" s="20"/>
    </row>
    <row r="21" spans="1:7" ht="25" customHeight="1" x14ac:dyDescent="0.3">
      <c r="A21" s="76" t="s">
        <v>101</v>
      </c>
      <c r="B21" s="78" t="s">
        <v>102</v>
      </c>
      <c r="C21" s="73" t="s">
        <v>19</v>
      </c>
      <c r="D21" s="65">
        <v>131</v>
      </c>
      <c r="E21" s="22"/>
      <c r="G21" s="22"/>
    </row>
    <row r="22" spans="1:7" ht="25" customHeight="1" x14ac:dyDescent="0.3">
      <c r="A22" s="76" t="s">
        <v>103</v>
      </c>
      <c r="B22" s="78" t="s">
        <v>104</v>
      </c>
      <c r="C22" s="73" t="s">
        <v>16</v>
      </c>
      <c r="D22" s="65">
        <v>1</v>
      </c>
      <c r="E22" s="22"/>
      <c r="F22" s="23"/>
      <c r="G22" s="22"/>
    </row>
    <row r="23" spans="1:7" ht="25" customHeight="1" x14ac:dyDescent="0.3">
      <c r="A23" s="74" t="s">
        <v>64</v>
      </c>
      <c r="B23" s="87" t="s">
        <v>65</v>
      </c>
      <c r="C23" s="71" t="s">
        <v>19</v>
      </c>
      <c r="D23" s="65">
        <v>369</v>
      </c>
      <c r="E23" s="22"/>
      <c r="G23" s="22"/>
    </row>
    <row r="24" spans="1:7" ht="25" customHeight="1" x14ac:dyDescent="0.3">
      <c r="A24" s="74" t="s">
        <v>105</v>
      </c>
      <c r="B24" s="79" t="s">
        <v>106</v>
      </c>
      <c r="C24" s="71" t="s">
        <v>19</v>
      </c>
      <c r="D24" s="65">
        <v>269</v>
      </c>
      <c r="E24" s="22"/>
      <c r="G24" s="22"/>
    </row>
    <row r="25" spans="1:7" ht="25" customHeight="1" x14ac:dyDescent="0.3">
      <c r="A25" s="74" t="s">
        <v>107</v>
      </c>
      <c r="B25" s="79" t="s">
        <v>108</v>
      </c>
      <c r="C25" s="71" t="s">
        <v>19</v>
      </c>
      <c r="D25" s="65">
        <v>100</v>
      </c>
      <c r="E25" s="22"/>
      <c r="G25" s="22"/>
    </row>
    <row r="26" spans="1:7" ht="25" customHeight="1" x14ac:dyDescent="0.3">
      <c r="A26" s="74" t="s">
        <v>109</v>
      </c>
      <c r="B26" s="87" t="s">
        <v>110</v>
      </c>
      <c r="C26" s="71" t="s">
        <v>19</v>
      </c>
      <c r="D26" s="65">
        <v>150</v>
      </c>
      <c r="E26" s="22"/>
      <c r="G26" s="22"/>
    </row>
    <row r="27" spans="1:7" ht="25" customHeight="1" x14ac:dyDescent="0.3">
      <c r="A27" s="74" t="s">
        <v>111</v>
      </c>
      <c r="B27" s="79" t="s">
        <v>112</v>
      </c>
      <c r="C27" s="71" t="s">
        <v>17</v>
      </c>
      <c r="D27" s="65">
        <v>500</v>
      </c>
      <c r="E27" s="22"/>
      <c r="G27" s="22"/>
    </row>
    <row r="28" spans="1:7" ht="25" customHeight="1" x14ac:dyDescent="0.3">
      <c r="A28" s="74" t="s">
        <v>30</v>
      </c>
      <c r="B28" s="79" t="s">
        <v>44</v>
      </c>
      <c r="C28" s="71" t="s">
        <v>17</v>
      </c>
      <c r="D28" s="65">
        <v>635</v>
      </c>
      <c r="E28" s="22"/>
      <c r="G28" s="22"/>
    </row>
    <row r="29" spans="1:7" ht="25" customHeight="1" x14ac:dyDescent="0.3">
      <c r="A29" s="74" t="s">
        <v>31</v>
      </c>
      <c r="B29" s="79" t="s">
        <v>45</v>
      </c>
      <c r="C29" s="71" t="s">
        <v>89</v>
      </c>
      <c r="D29" s="65">
        <v>1</v>
      </c>
      <c r="E29" s="22"/>
      <c r="G29" s="22"/>
    </row>
    <row r="30" spans="1:7" ht="25" customHeight="1" x14ac:dyDescent="0.3">
      <c r="A30" s="74" t="s">
        <v>113</v>
      </c>
      <c r="B30" s="79" t="s">
        <v>114</v>
      </c>
      <c r="C30" s="71" t="s">
        <v>89</v>
      </c>
      <c r="D30" s="65">
        <v>2</v>
      </c>
      <c r="E30" s="22"/>
      <c r="G30" s="22"/>
    </row>
    <row r="31" spans="1:7" ht="25.5" customHeight="1" x14ac:dyDescent="0.3">
      <c r="A31" s="74" t="s">
        <v>115</v>
      </c>
      <c r="B31" s="79" t="s">
        <v>153</v>
      </c>
      <c r="C31" s="71" t="s">
        <v>16</v>
      </c>
      <c r="D31" s="65">
        <v>1</v>
      </c>
      <c r="E31" s="22"/>
      <c r="G31" s="22"/>
    </row>
    <row r="32" spans="1:7" ht="25" customHeight="1" x14ac:dyDescent="0.3">
      <c r="A32" s="74" t="s">
        <v>66</v>
      </c>
      <c r="B32" s="78" t="s">
        <v>67</v>
      </c>
      <c r="C32" s="73" t="s">
        <v>89</v>
      </c>
      <c r="D32" s="65">
        <v>8</v>
      </c>
      <c r="E32" s="20"/>
      <c r="G32" s="20"/>
    </row>
    <row r="33" spans="1:7" ht="25" customHeight="1" x14ac:dyDescent="0.3">
      <c r="A33" s="74" t="s">
        <v>160</v>
      </c>
      <c r="B33" s="78" t="s">
        <v>161</v>
      </c>
      <c r="C33" s="73" t="s">
        <v>89</v>
      </c>
      <c r="D33" s="85">
        <v>8</v>
      </c>
      <c r="E33" s="20"/>
      <c r="G33" s="20"/>
    </row>
    <row r="34" spans="1:7" ht="25" customHeight="1" x14ac:dyDescent="0.3">
      <c r="A34" s="74" t="s">
        <v>116</v>
      </c>
      <c r="B34" s="78" t="s">
        <v>117</v>
      </c>
      <c r="C34" s="73" t="s">
        <v>17</v>
      </c>
      <c r="D34" s="65">
        <v>388</v>
      </c>
      <c r="E34" s="20"/>
      <c r="G34" s="20"/>
    </row>
    <row r="35" spans="1:7" ht="25" customHeight="1" x14ac:dyDescent="0.3">
      <c r="A35" s="74" t="s">
        <v>118</v>
      </c>
      <c r="B35" s="78" t="s">
        <v>119</v>
      </c>
      <c r="C35" s="73" t="s">
        <v>89</v>
      </c>
      <c r="D35" s="65">
        <v>1</v>
      </c>
      <c r="E35" s="20"/>
      <c r="G35" s="20"/>
    </row>
    <row r="36" spans="1:7" ht="25" customHeight="1" x14ac:dyDescent="0.3">
      <c r="A36" s="74" t="s">
        <v>32</v>
      </c>
      <c r="B36" s="78" t="s">
        <v>46</v>
      </c>
      <c r="C36" s="73" t="s">
        <v>16</v>
      </c>
      <c r="D36" s="65">
        <v>1</v>
      </c>
      <c r="E36" s="20"/>
      <c r="G36" s="20"/>
    </row>
    <row r="37" spans="1:7" ht="25" customHeight="1" x14ac:dyDescent="0.3">
      <c r="A37" s="74" t="s">
        <v>120</v>
      </c>
      <c r="B37" s="86" t="s">
        <v>121</v>
      </c>
      <c r="C37" s="73" t="s">
        <v>33</v>
      </c>
      <c r="D37" s="65">
        <v>35</v>
      </c>
      <c r="E37" s="20"/>
      <c r="G37" s="20"/>
    </row>
    <row r="38" spans="1:7" ht="26" x14ac:dyDescent="0.3">
      <c r="A38" s="74" t="s">
        <v>68</v>
      </c>
      <c r="B38" s="81" t="s">
        <v>122</v>
      </c>
      <c r="C38" s="73" t="s">
        <v>0</v>
      </c>
      <c r="D38" s="65">
        <v>500</v>
      </c>
      <c r="E38" s="20"/>
      <c r="G38" s="20"/>
    </row>
    <row r="39" spans="1:7" ht="25" customHeight="1" x14ac:dyDescent="0.3">
      <c r="A39" s="74" t="s">
        <v>69</v>
      </c>
      <c r="B39" s="86" t="s">
        <v>70</v>
      </c>
      <c r="C39" s="73" t="s">
        <v>63</v>
      </c>
      <c r="D39" s="28">
        <v>30</v>
      </c>
      <c r="E39" s="21"/>
      <c r="G39" s="21"/>
    </row>
    <row r="40" spans="1:7" ht="25" customHeight="1" x14ac:dyDescent="0.3">
      <c r="A40" s="74" t="s">
        <v>123</v>
      </c>
      <c r="B40" s="78" t="s">
        <v>124</v>
      </c>
      <c r="C40" s="73" t="s">
        <v>63</v>
      </c>
      <c r="D40" s="65">
        <v>8</v>
      </c>
      <c r="E40" s="20"/>
      <c r="G40" s="20"/>
    </row>
    <row r="41" spans="1:7" ht="24" customHeight="1" x14ac:dyDescent="0.3">
      <c r="A41" s="74" t="s">
        <v>71</v>
      </c>
      <c r="B41" s="78" t="s">
        <v>72</v>
      </c>
      <c r="C41" s="73" t="s">
        <v>63</v>
      </c>
      <c r="D41" s="65">
        <v>8</v>
      </c>
      <c r="E41" s="20"/>
      <c r="G41" s="20"/>
    </row>
    <row r="42" spans="1:7" ht="24" customHeight="1" x14ac:dyDescent="0.3">
      <c r="A42" s="74" t="s">
        <v>73</v>
      </c>
      <c r="B42" s="86" t="s">
        <v>74</v>
      </c>
      <c r="C42" s="73" t="s">
        <v>0</v>
      </c>
      <c r="D42" s="65">
        <v>50</v>
      </c>
      <c r="E42" s="20"/>
      <c r="G42" s="20"/>
    </row>
    <row r="43" spans="1:7" ht="24" customHeight="1" x14ac:dyDescent="0.3">
      <c r="A43" s="74" t="s">
        <v>125</v>
      </c>
      <c r="B43" s="78" t="s">
        <v>126</v>
      </c>
      <c r="C43" s="73" t="s">
        <v>16</v>
      </c>
      <c r="D43" s="65">
        <v>1</v>
      </c>
      <c r="E43" s="20"/>
      <c r="G43" s="20"/>
    </row>
    <row r="44" spans="1:7" ht="24" customHeight="1" x14ac:dyDescent="0.3">
      <c r="A44" s="74" t="s">
        <v>75</v>
      </c>
      <c r="B44" s="78" t="s">
        <v>76</v>
      </c>
      <c r="C44" s="73" t="s">
        <v>77</v>
      </c>
      <c r="D44" s="65">
        <v>1727</v>
      </c>
      <c r="E44" s="20"/>
      <c r="G44" s="20"/>
    </row>
    <row r="45" spans="1:7" ht="25" customHeight="1" x14ac:dyDescent="0.3">
      <c r="A45" s="74" t="s">
        <v>78</v>
      </c>
      <c r="B45" s="78" t="s">
        <v>79</v>
      </c>
      <c r="C45" s="73" t="s">
        <v>77</v>
      </c>
      <c r="D45" s="65">
        <v>1231</v>
      </c>
      <c r="E45" s="20"/>
      <c r="G45" s="20"/>
    </row>
    <row r="46" spans="1:7" ht="25" customHeight="1" x14ac:dyDescent="0.3">
      <c r="A46" s="74" t="s">
        <v>127</v>
      </c>
      <c r="B46" s="78" t="s">
        <v>80</v>
      </c>
      <c r="C46" s="73" t="s">
        <v>77</v>
      </c>
      <c r="D46" s="65">
        <v>615</v>
      </c>
      <c r="E46" s="20"/>
      <c r="G46" s="20"/>
    </row>
    <row r="47" spans="1:7" ht="25" customHeight="1" x14ac:dyDescent="0.3">
      <c r="A47" s="74" t="s">
        <v>81</v>
      </c>
      <c r="B47" s="78" t="s">
        <v>82</v>
      </c>
      <c r="C47" s="73" t="s">
        <v>19</v>
      </c>
      <c r="D47" s="65">
        <v>75</v>
      </c>
      <c r="E47" s="20"/>
      <c r="G47" s="20"/>
    </row>
    <row r="48" spans="1:7" ht="25" customHeight="1" x14ac:dyDescent="0.3">
      <c r="A48" s="74" t="s">
        <v>128</v>
      </c>
      <c r="B48" s="78" t="s">
        <v>129</v>
      </c>
      <c r="C48" s="73" t="s">
        <v>0</v>
      </c>
      <c r="D48" s="65">
        <v>156</v>
      </c>
      <c r="E48" s="20"/>
      <c r="G48" s="20"/>
    </row>
    <row r="49" spans="1:7" ht="25" customHeight="1" x14ac:dyDescent="0.3">
      <c r="A49" s="74" t="s">
        <v>130</v>
      </c>
      <c r="B49" s="78" t="s">
        <v>159</v>
      </c>
      <c r="C49" s="73" t="s">
        <v>19</v>
      </c>
      <c r="D49" s="65">
        <v>52</v>
      </c>
      <c r="E49" s="20"/>
      <c r="G49" s="20"/>
    </row>
    <row r="50" spans="1:7" ht="25" customHeight="1" x14ac:dyDescent="0.3">
      <c r="A50" s="74" t="s">
        <v>131</v>
      </c>
      <c r="B50" s="86" t="s">
        <v>157</v>
      </c>
      <c r="C50" s="73" t="s">
        <v>17</v>
      </c>
      <c r="D50" s="65">
        <v>51</v>
      </c>
      <c r="E50" s="20"/>
      <c r="G50" s="20"/>
    </row>
    <row r="51" spans="1:7" ht="25" customHeight="1" x14ac:dyDescent="0.3">
      <c r="A51" s="74" t="s">
        <v>132</v>
      </c>
      <c r="B51" s="81" t="s">
        <v>158</v>
      </c>
      <c r="C51" s="73" t="s">
        <v>17</v>
      </c>
      <c r="D51" s="65">
        <v>59</v>
      </c>
      <c r="E51" s="20"/>
      <c r="G51" s="20"/>
    </row>
    <row r="52" spans="1:7" ht="25" customHeight="1" x14ac:dyDescent="0.3">
      <c r="A52" s="76" t="s">
        <v>34</v>
      </c>
      <c r="B52" s="78" t="s">
        <v>47</v>
      </c>
      <c r="C52" s="73" t="s">
        <v>89</v>
      </c>
      <c r="D52" s="65">
        <v>1</v>
      </c>
      <c r="E52" s="22"/>
      <c r="G52" s="22"/>
    </row>
    <row r="53" spans="1:7" ht="25" customHeight="1" x14ac:dyDescent="0.3">
      <c r="A53" s="76" t="s">
        <v>133</v>
      </c>
      <c r="B53" s="78" t="s">
        <v>134</v>
      </c>
      <c r="C53" s="73" t="s">
        <v>89</v>
      </c>
      <c r="D53" s="65">
        <v>1</v>
      </c>
      <c r="E53" s="22"/>
      <c r="F53" s="23"/>
      <c r="G53" s="22"/>
    </row>
    <row r="54" spans="1:7" ht="25" customHeight="1" x14ac:dyDescent="0.3">
      <c r="A54" s="74" t="s">
        <v>135</v>
      </c>
      <c r="B54" s="79" t="s">
        <v>136</v>
      </c>
      <c r="C54" s="71" t="s">
        <v>17</v>
      </c>
      <c r="D54" s="65">
        <v>105</v>
      </c>
      <c r="E54" s="22"/>
      <c r="G54" s="22"/>
    </row>
    <row r="55" spans="1:7" ht="25" customHeight="1" x14ac:dyDescent="0.3">
      <c r="A55" s="74" t="s">
        <v>137</v>
      </c>
      <c r="B55" s="79" t="s">
        <v>138</v>
      </c>
      <c r="C55" s="71" t="s">
        <v>17</v>
      </c>
      <c r="D55" s="65">
        <v>101</v>
      </c>
      <c r="E55" s="22"/>
      <c r="G55" s="22"/>
    </row>
    <row r="56" spans="1:7" ht="25" customHeight="1" x14ac:dyDescent="0.3">
      <c r="A56" s="74" t="s">
        <v>139</v>
      </c>
      <c r="B56" s="79" t="s">
        <v>140</v>
      </c>
      <c r="C56" s="71" t="s">
        <v>89</v>
      </c>
      <c r="D56" s="65">
        <v>1</v>
      </c>
      <c r="E56" s="22"/>
      <c r="G56" s="22"/>
    </row>
    <row r="57" spans="1:7" ht="25" customHeight="1" x14ac:dyDescent="0.3">
      <c r="A57" s="74" t="s">
        <v>83</v>
      </c>
      <c r="B57" s="79" t="s">
        <v>141</v>
      </c>
      <c r="C57" s="71" t="s">
        <v>18</v>
      </c>
      <c r="D57" s="28">
        <v>155</v>
      </c>
      <c r="E57" s="22"/>
      <c r="G57" s="22"/>
    </row>
    <row r="58" spans="1:7" ht="25" customHeight="1" x14ac:dyDescent="0.3">
      <c r="A58" s="74" t="s">
        <v>142</v>
      </c>
      <c r="B58" s="79" t="s">
        <v>143</v>
      </c>
      <c r="C58" s="71" t="s">
        <v>17</v>
      </c>
      <c r="D58" s="28">
        <v>260</v>
      </c>
      <c r="E58" s="22"/>
      <c r="G58" s="22"/>
    </row>
    <row r="59" spans="1:7" ht="25" customHeight="1" x14ac:dyDescent="0.3">
      <c r="A59" s="74" t="s">
        <v>144</v>
      </c>
      <c r="B59" s="79" t="s">
        <v>145</v>
      </c>
      <c r="C59" s="71" t="s">
        <v>89</v>
      </c>
      <c r="D59" s="28">
        <v>26</v>
      </c>
      <c r="E59" s="22"/>
      <c r="G59" s="22"/>
    </row>
    <row r="60" spans="1:7" ht="25" customHeight="1" x14ac:dyDescent="0.3">
      <c r="A60" s="74" t="s">
        <v>146</v>
      </c>
      <c r="B60" s="79" t="s">
        <v>147</v>
      </c>
      <c r="C60" s="71" t="s">
        <v>16</v>
      </c>
      <c r="D60" s="65">
        <v>1</v>
      </c>
      <c r="E60" s="22"/>
      <c r="G60" s="22"/>
    </row>
    <row r="61" spans="1:7" ht="25" customHeight="1" x14ac:dyDescent="0.3">
      <c r="A61" s="74" t="s">
        <v>148</v>
      </c>
      <c r="B61" s="79" t="s">
        <v>149</v>
      </c>
      <c r="C61" s="71" t="s">
        <v>89</v>
      </c>
      <c r="D61" s="65">
        <v>2</v>
      </c>
      <c r="E61" s="22"/>
      <c r="G61" s="22"/>
    </row>
    <row r="62" spans="1:7" ht="25" customHeight="1" x14ac:dyDescent="0.3">
      <c r="A62" s="74" t="s">
        <v>35</v>
      </c>
      <c r="B62" s="79" t="s">
        <v>150</v>
      </c>
      <c r="C62" s="71" t="s">
        <v>89</v>
      </c>
      <c r="D62" s="65">
        <v>1</v>
      </c>
      <c r="E62" s="22"/>
      <c r="G62" s="22"/>
    </row>
    <row r="63" spans="1:7" ht="25" customHeight="1" x14ac:dyDescent="0.3">
      <c r="A63" s="74" t="s">
        <v>36</v>
      </c>
      <c r="B63" s="78" t="s">
        <v>84</v>
      </c>
      <c r="C63" s="73" t="s">
        <v>16</v>
      </c>
      <c r="D63" s="65">
        <v>1</v>
      </c>
      <c r="E63" s="20"/>
      <c r="G63" s="20"/>
    </row>
    <row r="64" spans="1:7" ht="25" customHeight="1" x14ac:dyDescent="0.3">
      <c r="A64" s="74" t="s">
        <v>37</v>
      </c>
      <c r="B64" s="78" t="s">
        <v>48</v>
      </c>
      <c r="C64" s="73" t="s">
        <v>16</v>
      </c>
      <c r="D64" s="65">
        <v>1</v>
      </c>
      <c r="E64" s="20"/>
      <c r="G64" s="20"/>
    </row>
    <row r="65" spans="1:7" ht="25" customHeight="1" x14ac:dyDescent="0.3">
      <c r="A65" s="74" t="s">
        <v>85</v>
      </c>
      <c r="B65" s="78" t="s">
        <v>86</v>
      </c>
      <c r="C65" s="73" t="s">
        <v>20</v>
      </c>
      <c r="D65" s="65">
        <v>31</v>
      </c>
      <c r="E65" s="20"/>
      <c r="G65" s="20"/>
    </row>
    <row r="66" spans="1:7" ht="25" customHeight="1" x14ac:dyDescent="0.3">
      <c r="A66" s="74" t="s">
        <v>151</v>
      </c>
      <c r="B66" s="78" t="s">
        <v>152</v>
      </c>
      <c r="C66" s="73" t="s">
        <v>89</v>
      </c>
      <c r="D66" s="65">
        <v>3</v>
      </c>
      <c r="E66" s="20"/>
      <c r="G66" s="20"/>
    </row>
    <row r="67" spans="1:7" ht="25" customHeight="1" x14ac:dyDescent="0.3">
      <c r="A67" s="74" t="s">
        <v>38</v>
      </c>
      <c r="B67" s="78" t="s">
        <v>49</v>
      </c>
      <c r="C67" s="73" t="s">
        <v>63</v>
      </c>
      <c r="D67" s="65">
        <v>1440</v>
      </c>
      <c r="E67" s="20"/>
      <c r="G67" s="20"/>
    </row>
    <row r="68" spans="1:7" ht="25" customHeight="1" x14ac:dyDescent="0.3">
      <c r="A68" s="74" t="s">
        <v>39</v>
      </c>
      <c r="B68" s="78" t="s">
        <v>50</v>
      </c>
      <c r="C68" s="73" t="s">
        <v>40</v>
      </c>
      <c r="D68" s="65">
        <v>40</v>
      </c>
      <c r="E68" s="20"/>
      <c r="G68" s="20"/>
    </row>
    <row r="69" spans="1:7" ht="25" customHeight="1" x14ac:dyDescent="0.3">
      <c r="A69" s="74" t="s">
        <v>41</v>
      </c>
      <c r="B69" s="78" t="s">
        <v>51</v>
      </c>
      <c r="C69" s="73" t="s">
        <v>40</v>
      </c>
      <c r="D69" s="65">
        <v>80</v>
      </c>
      <c r="E69" s="21"/>
      <c r="G69" s="21"/>
    </row>
    <row r="70" spans="1:7" ht="25" customHeight="1" x14ac:dyDescent="0.3">
      <c r="A70" s="32"/>
      <c r="B70" s="80" t="s">
        <v>11</v>
      </c>
      <c r="C70" s="71"/>
      <c r="E70" s="24"/>
      <c r="G70" s="24"/>
    </row>
    <row r="71" spans="1:7" ht="24" customHeight="1" x14ac:dyDescent="0.3">
      <c r="A71" s="73" t="s">
        <v>53</v>
      </c>
      <c r="B71" s="75" t="s">
        <v>54</v>
      </c>
      <c r="C71" s="71" t="s">
        <v>52</v>
      </c>
      <c r="D71" s="65">
        <v>1</v>
      </c>
      <c r="E71" s="24"/>
      <c r="F71" s="23"/>
      <c r="G71" s="108">
        <v>75000</v>
      </c>
    </row>
    <row r="72" spans="1:7" ht="41.25" customHeight="1" x14ac:dyDescent="0.3">
      <c r="B72" s="26" t="s">
        <v>6</v>
      </c>
      <c r="C72" s="71"/>
      <c r="E72" s="21"/>
      <c r="F72" s="21"/>
      <c r="G72" s="21"/>
    </row>
    <row r="73" spans="1:7" ht="24" customHeight="1" x14ac:dyDescent="0.3"/>
    <row r="74" spans="1:7" ht="25" customHeight="1" x14ac:dyDescent="0.3">
      <c r="A74" s="90" t="s">
        <v>12</v>
      </c>
      <c r="B74" s="90"/>
      <c r="C74" s="90"/>
      <c r="D74" s="90"/>
      <c r="E74" s="90"/>
      <c r="F74" s="90"/>
      <c r="G74" s="90"/>
    </row>
    <row r="75" spans="1:7" ht="25" customHeight="1" x14ac:dyDescent="0.3">
      <c r="A75" s="90"/>
      <c r="B75" s="90"/>
      <c r="C75" s="90"/>
      <c r="D75" s="90"/>
      <c r="E75" s="90"/>
      <c r="F75" s="90"/>
      <c r="G75" s="90"/>
    </row>
    <row r="76" spans="1:7" ht="25" customHeight="1" x14ac:dyDescent="0.3">
      <c r="A76" s="90"/>
      <c r="B76" s="90"/>
      <c r="C76" s="90"/>
      <c r="D76" s="90"/>
      <c r="E76" s="90"/>
      <c r="F76" s="90"/>
      <c r="G76" s="90"/>
    </row>
    <row r="77" spans="1:7" ht="25" customHeight="1" x14ac:dyDescent="0.3">
      <c r="A77" s="27"/>
      <c r="B77" s="64"/>
      <c r="D77" s="28"/>
      <c r="E77" s="27"/>
      <c r="F77" s="27"/>
      <c r="G77" s="27"/>
    </row>
    <row r="78" spans="1:7" ht="25" customHeight="1" x14ac:dyDescent="0.3">
      <c r="C78" s="28"/>
      <c r="D78" s="28"/>
      <c r="E78" s="27"/>
      <c r="F78" s="27"/>
      <c r="G78" s="27"/>
    </row>
    <row r="79" spans="1:7" ht="25" customHeight="1" x14ac:dyDescent="0.3">
      <c r="C79" s="28"/>
      <c r="D79" s="28"/>
      <c r="E79" s="27"/>
      <c r="F79" s="27"/>
      <c r="G79" s="27"/>
    </row>
    <row r="80" spans="1:7" ht="25" customHeight="1" x14ac:dyDescent="0.3">
      <c r="C80" s="28"/>
    </row>
    <row r="81" ht="25" customHeight="1" x14ac:dyDescent="0.3"/>
    <row r="82" ht="25" customHeight="1" x14ac:dyDescent="0.3"/>
    <row r="83" ht="25" customHeight="1" x14ac:dyDescent="0.3"/>
    <row r="84" ht="25" customHeight="1" x14ac:dyDescent="0.3"/>
    <row r="85" ht="25" customHeight="1" x14ac:dyDescent="0.3"/>
    <row r="86" ht="25" customHeight="1" x14ac:dyDescent="0.3"/>
    <row r="87" ht="25" customHeight="1" x14ac:dyDescent="0.3"/>
    <row r="88" ht="25" customHeight="1" x14ac:dyDescent="0.3"/>
    <row r="89" ht="25" customHeight="1" x14ac:dyDescent="0.3"/>
    <row r="90" ht="25" customHeight="1" x14ac:dyDescent="0.3"/>
    <row r="91" ht="25" customHeight="1" x14ac:dyDescent="0.3"/>
    <row r="92" ht="25" customHeight="1" x14ac:dyDescent="0.3"/>
    <row r="93" ht="25" customHeight="1" x14ac:dyDescent="0.3"/>
    <row r="94" ht="25" customHeight="1" x14ac:dyDescent="0.3"/>
    <row r="95" ht="25" customHeight="1" x14ac:dyDescent="0.3"/>
    <row r="96" ht="25" customHeight="1" x14ac:dyDescent="0.3"/>
    <row r="97" ht="25" customHeight="1" x14ac:dyDescent="0.3"/>
    <row r="98" ht="25" customHeight="1" x14ac:dyDescent="0.3"/>
    <row r="99" ht="25" customHeight="1" x14ac:dyDescent="0.3"/>
    <row r="100" ht="24" customHeight="1" x14ac:dyDescent="0.3"/>
    <row r="101" ht="24" customHeight="1" x14ac:dyDescent="0.3"/>
    <row r="102" ht="24" customHeight="1" x14ac:dyDescent="0.3"/>
    <row r="103" ht="25" customHeight="1" x14ac:dyDescent="0.3"/>
    <row r="104" ht="25" customHeight="1" x14ac:dyDescent="0.3"/>
    <row r="105" ht="25" customHeight="1" x14ac:dyDescent="0.3"/>
    <row r="106" ht="25" customHeight="1" x14ac:dyDescent="0.3"/>
    <row r="107" ht="25" customHeight="1" x14ac:dyDescent="0.3"/>
    <row r="108" ht="25" customHeight="1" x14ac:dyDescent="0.3"/>
    <row r="109" ht="25" customHeight="1" x14ac:dyDescent="0.3"/>
    <row r="110" ht="25" customHeight="1" x14ac:dyDescent="0.3"/>
    <row r="111" ht="25" customHeight="1" x14ac:dyDescent="0.3"/>
    <row r="112" ht="25" customHeight="1" x14ac:dyDescent="0.3"/>
    <row r="113" ht="25" customHeight="1" x14ac:dyDescent="0.3"/>
    <row r="114" ht="25" customHeight="1" x14ac:dyDescent="0.3"/>
    <row r="115" ht="25" customHeight="1" x14ac:dyDescent="0.3"/>
    <row r="116" ht="25" customHeight="1" x14ac:dyDescent="0.3"/>
    <row r="117" ht="25" customHeight="1" x14ac:dyDescent="0.3"/>
    <row r="118" ht="25" customHeight="1" x14ac:dyDescent="0.3"/>
    <row r="119" ht="25" customHeight="1" x14ac:dyDescent="0.3"/>
    <row r="120" ht="25" customHeight="1" x14ac:dyDescent="0.3"/>
    <row r="121" ht="25" customHeight="1" x14ac:dyDescent="0.3"/>
    <row r="122" ht="25" customHeight="1" x14ac:dyDescent="0.3"/>
    <row r="123" ht="25" customHeight="1" x14ac:dyDescent="0.3"/>
    <row r="124" ht="25" customHeight="1" x14ac:dyDescent="0.3"/>
    <row r="125" ht="25" customHeight="1" x14ac:dyDescent="0.3"/>
    <row r="126" ht="25" customHeight="1" x14ac:dyDescent="0.3"/>
    <row r="127" ht="25" customHeight="1" x14ac:dyDescent="0.3"/>
    <row r="128" ht="25" customHeight="1" x14ac:dyDescent="0.3"/>
    <row r="129" ht="24" customHeight="1" x14ac:dyDescent="0.3"/>
    <row r="130" ht="24" customHeight="1" x14ac:dyDescent="0.3"/>
    <row r="131" ht="24" customHeight="1" x14ac:dyDescent="0.3"/>
    <row r="132" ht="25" customHeight="1" x14ac:dyDescent="0.3"/>
    <row r="133" ht="25" customHeight="1" x14ac:dyDescent="0.3"/>
    <row r="134" ht="25" customHeight="1" x14ac:dyDescent="0.3"/>
    <row r="135" ht="25" customHeight="1" x14ac:dyDescent="0.3"/>
    <row r="136" ht="25" customHeight="1" x14ac:dyDescent="0.3"/>
    <row r="137" ht="25" customHeight="1" x14ac:dyDescent="0.3"/>
    <row r="138" ht="25" customHeight="1" x14ac:dyDescent="0.3"/>
    <row r="139" ht="25" customHeight="1" x14ac:dyDescent="0.3"/>
    <row r="140" ht="25" customHeight="1" x14ac:dyDescent="0.3"/>
    <row r="141" ht="25" customHeight="1" x14ac:dyDescent="0.3"/>
    <row r="142" ht="25" customHeight="1" x14ac:dyDescent="0.3"/>
    <row r="143" ht="25" customHeight="1" x14ac:dyDescent="0.3"/>
    <row r="144" ht="25" customHeight="1" x14ac:dyDescent="0.3"/>
    <row r="145" ht="25" customHeight="1" x14ac:dyDescent="0.3"/>
    <row r="146" ht="25" customHeight="1" x14ac:dyDescent="0.3"/>
    <row r="147" ht="25" customHeight="1" x14ac:dyDescent="0.3"/>
    <row r="148" ht="25" customHeight="1" x14ac:dyDescent="0.3"/>
    <row r="149" ht="25" customHeight="1" x14ac:dyDescent="0.3"/>
    <row r="150" ht="25" customHeight="1" x14ac:dyDescent="0.3"/>
    <row r="151" ht="25" customHeight="1" x14ac:dyDescent="0.3"/>
    <row r="152" ht="25" customHeight="1" x14ac:dyDescent="0.3"/>
    <row r="153" ht="25" customHeight="1" x14ac:dyDescent="0.3"/>
    <row r="154" ht="25" customHeight="1" x14ac:dyDescent="0.3"/>
    <row r="155" ht="25" customHeight="1" x14ac:dyDescent="0.3"/>
    <row r="156" ht="25" customHeight="1" x14ac:dyDescent="0.3"/>
    <row r="157" ht="25" customHeight="1" x14ac:dyDescent="0.3"/>
    <row r="158" ht="24" customHeight="1" x14ac:dyDescent="0.3"/>
    <row r="159" ht="24" customHeight="1" x14ac:dyDescent="0.3"/>
    <row r="160" ht="24" customHeight="1" x14ac:dyDescent="0.3"/>
    <row r="161" ht="25" customHeight="1" x14ac:dyDescent="0.3"/>
    <row r="162" ht="25" customHeight="1" x14ac:dyDescent="0.3"/>
    <row r="163" ht="25" customHeight="1" x14ac:dyDescent="0.3"/>
    <row r="164" ht="25" customHeight="1" x14ac:dyDescent="0.3"/>
    <row r="165" ht="25" customHeight="1" x14ac:dyDescent="0.3"/>
    <row r="166" ht="25" customHeight="1" x14ac:dyDescent="0.3"/>
    <row r="168" ht="81" customHeight="1" x14ac:dyDescent="0.3"/>
  </sheetData>
  <mergeCells count="6">
    <mergeCell ref="A74:G76"/>
    <mergeCell ref="A5:G5"/>
    <mergeCell ref="A1:G1"/>
    <mergeCell ref="A4:G4"/>
    <mergeCell ref="A2:G2"/>
    <mergeCell ref="A3:G3"/>
  </mergeCells>
  <phoneticPr fontId="1" type="noConversion"/>
  <pageMargins left="1" right="1" top="0.75" bottom="1" header="0.3" footer="0.65"/>
  <pageSetup scale="87" fitToHeight="0" orientation="portrait" r:id="rId1"/>
  <headerFooter>
    <oddFooter>&amp;L&amp;"-,Regular"&amp;8&amp;F, &amp;A
02/24/21&amp;R&amp;"-,Regular"&amp;8Form F010
Page &amp;P  of &amp;N</oddFooter>
  </headerFooter>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2"/>
  <sheetViews>
    <sheetView view="pageBreakPreview" zoomScale="60" zoomScaleNormal="100" workbookViewId="0">
      <selection activeCell="V22" sqref="V22"/>
    </sheetView>
  </sheetViews>
  <sheetFormatPr defaultColWidth="8.81640625" defaultRowHeight="13" x14ac:dyDescent="0.3"/>
  <cols>
    <col min="1" max="1" width="7.81640625" style="31" bestFit="1" customWidth="1"/>
    <col min="2" max="2" width="35.1796875" style="6" customWidth="1"/>
    <col min="3" max="3" width="6.7265625" style="6" customWidth="1"/>
    <col min="4" max="4" width="6" style="6" customWidth="1"/>
    <col min="5" max="5" width="10.26953125" style="29" customWidth="1"/>
    <col min="6" max="6" width="13.7265625" style="29" customWidth="1"/>
    <col min="7" max="18" width="10.26953125" style="29" customWidth="1"/>
    <col min="19" max="16384" width="8.81640625" style="6"/>
  </cols>
  <sheetData>
    <row r="1" spans="1:18" x14ac:dyDescent="0.3">
      <c r="A1" s="99" t="s">
        <v>87</v>
      </c>
      <c r="B1" s="99"/>
      <c r="C1" s="99"/>
      <c r="D1" s="99"/>
      <c r="E1" s="99"/>
      <c r="F1" s="99"/>
      <c r="G1" s="99"/>
      <c r="H1" s="99"/>
      <c r="I1" s="99"/>
      <c r="J1" s="99"/>
      <c r="K1" s="6"/>
      <c r="L1" s="6"/>
      <c r="M1" s="6"/>
      <c r="N1" s="6"/>
      <c r="O1" s="6"/>
      <c r="P1" s="6"/>
      <c r="Q1" s="6"/>
      <c r="R1" s="6"/>
    </row>
    <row r="2" spans="1:18" x14ac:dyDescent="0.3">
      <c r="A2" s="98" t="str">
        <f>'Bid Tab'!A2:G2</f>
        <v>HYGIENE ROAD AT FOOTHILLS RESERVOIR INLET</v>
      </c>
      <c r="B2" s="98"/>
      <c r="C2" s="98"/>
      <c r="D2" s="98"/>
      <c r="E2" s="98" t="s">
        <v>56</v>
      </c>
      <c r="F2" s="98"/>
      <c r="G2" s="98"/>
      <c r="H2" s="98"/>
      <c r="I2" s="98"/>
      <c r="J2" s="98"/>
      <c r="K2" s="6"/>
      <c r="L2" s="6"/>
      <c r="M2" s="6"/>
      <c r="N2" s="6"/>
      <c r="O2" s="6"/>
      <c r="P2" s="6"/>
      <c r="Q2" s="6"/>
      <c r="R2" s="6"/>
    </row>
    <row r="3" spans="1:18" x14ac:dyDescent="0.3">
      <c r="A3" s="98" t="str">
        <f>'Bid Tab'!A3:G3</f>
        <v>BC-001001-1.4</v>
      </c>
      <c r="B3" s="98"/>
      <c r="C3" s="98"/>
      <c r="D3" s="98"/>
      <c r="E3" s="100"/>
      <c r="F3" s="100"/>
      <c r="G3" s="100"/>
      <c r="H3" s="100"/>
      <c r="I3" s="100"/>
      <c r="J3" s="100"/>
      <c r="K3" s="6"/>
      <c r="L3" s="6"/>
      <c r="M3" s="6"/>
      <c r="N3" s="6"/>
      <c r="O3" s="6"/>
      <c r="P3" s="6"/>
      <c r="Q3" s="6"/>
      <c r="R3" s="6"/>
    </row>
    <row r="4" spans="1:18" x14ac:dyDescent="0.3">
      <c r="A4" s="98" t="s">
        <v>55</v>
      </c>
      <c r="B4" s="98"/>
      <c r="C4" s="98"/>
      <c r="D4" s="98"/>
      <c r="K4" s="6"/>
      <c r="L4" s="6"/>
      <c r="M4" s="6"/>
      <c r="N4" s="6"/>
      <c r="O4" s="6"/>
      <c r="P4" s="6"/>
      <c r="Q4" s="6"/>
      <c r="R4" s="6"/>
    </row>
    <row r="5" spans="1:18" ht="13.5" thickBot="1" x14ac:dyDescent="0.35">
      <c r="A5" s="101" t="s">
        <v>13</v>
      </c>
      <c r="B5" s="101"/>
      <c r="C5" s="101"/>
      <c r="D5" s="101"/>
      <c r="E5" s="101"/>
      <c r="F5" s="101"/>
      <c r="G5" s="101"/>
      <c r="H5" s="101"/>
      <c r="I5" s="101"/>
      <c r="J5" s="101"/>
      <c r="K5" s="6"/>
      <c r="L5" s="6"/>
      <c r="M5" s="6"/>
      <c r="N5" s="6"/>
      <c r="O5" s="6"/>
      <c r="P5" s="6"/>
      <c r="Q5" s="6"/>
      <c r="R5" s="6"/>
    </row>
    <row r="6" spans="1:18" x14ac:dyDescent="0.3">
      <c r="A6" s="33"/>
      <c r="B6" s="34"/>
      <c r="C6" s="35"/>
      <c r="D6" s="60"/>
      <c r="E6" s="104" t="s">
        <v>14</v>
      </c>
      <c r="F6" s="105"/>
      <c r="G6" s="102" t="s">
        <v>22</v>
      </c>
      <c r="H6" s="106"/>
      <c r="I6" s="102" t="s">
        <v>23</v>
      </c>
      <c r="J6" s="107"/>
      <c r="K6" s="102" t="s">
        <v>24</v>
      </c>
      <c r="L6" s="107"/>
      <c r="M6" s="102" t="s">
        <v>25</v>
      </c>
      <c r="N6" s="107"/>
      <c r="O6" s="102" t="s">
        <v>21</v>
      </c>
      <c r="P6" s="107"/>
      <c r="Q6" s="102" t="s">
        <v>26</v>
      </c>
      <c r="R6" s="103"/>
    </row>
    <row r="7" spans="1:18" x14ac:dyDescent="0.3">
      <c r="A7" s="36" t="str">
        <f>'Bid Tab'!A7</f>
        <v>ITEM</v>
      </c>
      <c r="B7" s="37" t="str">
        <f>'Bid Tab'!B7</f>
        <v xml:space="preserve">       ITEM</v>
      </c>
      <c r="C7" s="38" t="str">
        <f>'Bid Tab'!C7</f>
        <v>UNIT</v>
      </c>
      <c r="D7" s="61" t="str">
        <f>'Bid Tab'!D7</f>
        <v>TOTAL</v>
      </c>
      <c r="E7" s="57" t="s">
        <v>5</v>
      </c>
      <c r="F7" s="54" t="s">
        <v>6</v>
      </c>
      <c r="G7" s="55" t="s">
        <v>5</v>
      </c>
      <c r="H7" s="56" t="s">
        <v>6</v>
      </c>
      <c r="I7" s="55" t="s">
        <v>5</v>
      </c>
      <c r="J7" s="56" t="s">
        <v>6</v>
      </c>
      <c r="K7" s="55" t="s">
        <v>5</v>
      </c>
      <c r="L7" s="56" t="s">
        <v>6</v>
      </c>
      <c r="M7" s="55" t="s">
        <v>5</v>
      </c>
      <c r="N7" s="56" t="s">
        <v>6</v>
      </c>
      <c r="O7" s="55" t="s">
        <v>5</v>
      </c>
      <c r="P7" s="56" t="s">
        <v>6</v>
      </c>
      <c r="Q7" s="55" t="s">
        <v>5</v>
      </c>
      <c r="R7" s="67" t="s">
        <v>6</v>
      </c>
    </row>
    <row r="8" spans="1:18" ht="13.5" thickBot="1" x14ac:dyDescent="0.35">
      <c r="A8" s="39" t="str">
        <f>'Bid Tab'!A8</f>
        <v xml:space="preserve"> NO.</v>
      </c>
      <c r="B8" s="40" t="str">
        <f>'Bid Tab'!B8</f>
        <v xml:space="preserve">    DESCRIPTION</v>
      </c>
      <c r="C8" s="40" t="str">
        <f>'Bid Tab'!C8</f>
        <v xml:space="preserve"> </v>
      </c>
      <c r="D8" s="62" t="str">
        <f>'Bid Tab'!D8</f>
        <v>UNITS</v>
      </c>
      <c r="E8" s="58" t="s">
        <v>10</v>
      </c>
      <c r="F8" s="47" t="s">
        <v>10</v>
      </c>
      <c r="G8" s="52" t="s">
        <v>10</v>
      </c>
      <c r="H8" s="53" t="s">
        <v>10</v>
      </c>
      <c r="I8" s="52" t="s">
        <v>10</v>
      </c>
      <c r="J8" s="53" t="s">
        <v>10</v>
      </c>
      <c r="K8" s="52" t="s">
        <v>10</v>
      </c>
      <c r="L8" s="53" t="s">
        <v>10</v>
      </c>
      <c r="M8" s="52" t="s">
        <v>10</v>
      </c>
      <c r="N8" s="53" t="s">
        <v>10</v>
      </c>
      <c r="O8" s="52" t="s">
        <v>10</v>
      </c>
      <c r="P8" s="53" t="s">
        <v>10</v>
      </c>
      <c r="Q8" s="52" t="s">
        <v>10</v>
      </c>
      <c r="R8" s="68" t="s">
        <v>10</v>
      </c>
    </row>
    <row r="9" spans="1:18" x14ac:dyDescent="0.3">
      <c r="A9" s="41" t="str">
        <f>'Bid Tab'!A9</f>
        <v>201-00000</v>
      </c>
      <c r="B9" s="41" t="str">
        <f>'Bid Tab'!B9</f>
        <v>CLEARING AND GRUBBING</v>
      </c>
      <c r="C9" s="41" t="str">
        <f>'Bid Tab'!C9</f>
        <v>LS</v>
      </c>
      <c r="D9" s="41">
        <f>'Bid Tab'!D9</f>
        <v>1</v>
      </c>
      <c r="E9" s="82">
        <v>100000</v>
      </c>
      <c r="F9" s="48">
        <f>(D9*E9)</f>
        <v>100000</v>
      </c>
      <c r="G9" s="49"/>
      <c r="H9" s="48">
        <f t="shared" ref="H9:H40" si="0">(D9*G9)</f>
        <v>0</v>
      </c>
      <c r="I9" s="49"/>
      <c r="J9" s="48">
        <f t="shared" ref="J9:J40" si="1">(D9*I9)</f>
        <v>0</v>
      </c>
      <c r="K9" s="49"/>
      <c r="L9" s="48">
        <f t="shared" ref="L9:L40" si="2">(D9*K9)</f>
        <v>0</v>
      </c>
      <c r="M9" s="49"/>
      <c r="N9" s="48">
        <f t="shared" ref="N9:N40" si="3">(D9*M9)</f>
        <v>0</v>
      </c>
      <c r="O9" s="49"/>
      <c r="P9" s="48">
        <f t="shared" ref="P9:P40" si="4">(D9*O9)</f>
        <v>0</v>
      </c>
      <c r="Q9" s="49"/>
      <c r="R9" s="69">
        <f t="shared" ref="R9:R40" si="5">(D9*Q9)</f>
        <v>0</v>
      </c>
    </row>
    <row r="10" spans="1:18" x14ac:dyDescent="0.3">
      <c r="A10" s="41" t="str">
        <f>'Bid Tab'!A10</f>
        <v>202-00010</v>
      </c>
      <c r="B10" s="41" t="str">
        <f>'Bid Tab'!B10</f>
        <v>REMOVAL OF TREE</v>
      </c>
      <c r="C10" s="41" t="str">
        <f>'Bid Tab'!C10</f>
        <v>EA</v>
      </c>
      <c r="D10" s="41">
        <f>'Bid Tab'!D10</f>
        <v>10</v>
      </c>
      <c r="E10" s="82">
        <v>1000</v>
      </c>
      <c r="F10" s="48">
        <f t="shared" ref="F10:F67" si="6">(D10*E10)</f>
        <v>10000</v>
      </c>
      <c r="G10" s="49"/>
      <c r="H10" s="48">
        <f t="shared" si="0"/>
        <v>0</v>
      </c>
      <c r="I10" s="49"/>
      <c r="J10" s="48">
        <f t="shared" si="1"/>
        <v>0</v>
      </c>
      <c r="K10" s="49"/>
      <c r="L10" s="48">
        <f t="shared" si="2"/>
        <v>0</v>
      </c>
      <c r="M10" s="49"/>
      <c r="N10" s="48">
        <f t="shared" si="3"/>
        <v>0</v>
      </c>
      <c r="O10" s="49"/>
      <c r="P10" s="48">
        <f t="shared" si="4"/>
        <v>0</v>
      </c>
      <c r="Q10" s="49"/>
      <c r="R10" s="69">
        <f t="shared" si="5"/>
        <v>0</v>
      </c>
    </row>
    <row r="11" spans="1:18" x14ac:dyDescent="0.3">
      <c r="A11" s="66" t="str">
        <f>'Bid Tab'!A11</f>
        <v>202-00020</v>
      </c>
      <c r="B11" s="41" t="str">
        <f>'Bid Tab'!B11</f>
        <v>REMOVAL OF BOX CULVERT</v>
      </c>
      <c r="C11" s="41" t="str">
        <f>'Bid Tab'!C11</f>
        <v>EA</v>
      </c>
      <c r="D11" s="41">
        <f>'Bid Tab'!D11</f>
        <v>1</v>
      </c>
      <c r="E11" s="82">
        <v>100000</v>
      </c>
      <c r="F11" s="48">
        <f t="shared" si="6"/>
        <v>100000</v>
      </c>
      <c r="G11" s="49"/>
      <c r="H11" s="48">
        <f t="shared" si="0"/>
        <v>0</v>
      </c>
      <c r="I11" s="49"/>
      <c r="J11" s="48">
        <f t="shared" si="1"/>
        <v>0</v>
      </c>
      <c r="K11" s="49"/>
      <c r="L11" s="48">
        <f t="shared" si="2"/>
        <v>0</v>
      </c>
      <c r="M11" s="49"/>
      <c r="N11" s="48">
        <f t="shared" si="3"/>
        <v>0</v>
      </c>
      <c r="O11" s="49"/>
      <c r="P11" s="48">
        <f t="shared" si="4"/>
        <v>0</v>
      </c>
      <c r="Q11" s="49"/>
      <c r="R11" s="69">
        <f t="shared" si="5"/>
        <v>0</v>
      </c>
    </row>
    <row r="12" spans="1:18" x14ac:dyDescent="0.3">
      <c r="A12" s="41" t="str">
        <f>'Bid Tab'!A12</f>
        <v>202-00035</v>
      </c>
      <c r="B12" s="41" t="str">
        <f>'Bid Tab'!B12</f>
        <v>REMOVAL OF PIPE</v>
      </c>
      <c r="C12" s="41" t="str">
        <f>'Bid Tab'!C12</f>
        <v>LF</v>
      </c>
      <c r="D12" s="41">
        <f>'Bid Tab'!D12</f>
        <v>42</v>
      </c>
      <c r="E12" s="82">
        <v>60</v>
      </c>
      <c r="F12" s="48">
        <f t="shared" si="6"/>
        <v>2520</v>
      </c>
      <c r="G12" s="49"/>
      <c r="H12" s="48">
        <f t="shared" si="0"/>
        <v>0</v>
      </c>
      <c r="I12" s="49"/>
      <c r="J12" s="48">
        <f t="shared" si="1"/>
        <v>0</v>
      </c>
      <c r="K12" s="49"/>
      <c r="L12" s="48">
        <f t="shared" si="2"/>
        <v>0</v>
      </c>
      <c r="M12" s="49"/>
      <c r="N12" s="48">
        <f t="shared" si="3"/>
        <v>0</v>
      </c>
      <c r="O12" s="49"/>
      <c r="P12" s="48">
        <f t="shared" si="4"/>
        <v>0</v>
      </c>
      <c r="Q12" s="49"/>
      <c r="R12" s="69">
        <f t="shared" si="5"/>
        <v>0</v>
      </c>
    </row>
    <row r="13" spans="1:18" x14ac:dyDescent="0.3">
      <c r="A13" s="41" t="str">
        <f>'Bid Tab'!A13</f>
        <v>202-00220</v>
      </c>
      <c r="B13" s="41" t="str">
        <f>'Bid Tab'!B13</f>
        <v>REMOVAL OF ASPHALT MAT</v>
      </c>
      <c r="C13" s="41" t="str">
        <f>'Bid Tab'!C13</f>
        <v>SY</v>
      </c>
      <c r="D13" s="41">
        <f>'Bid Tab'!D13</f>
        <v>3575</v>
      </c>
      <c r="E13" s="82">
        <v>8</v>
      </c>
      <c r="F13" s="48">
        <f t="shared" si="6"/>
        <v>28600</v>
      </c>
      <c r="G13" s="49"/>
      <c r="H13" s="48">
        <f t="shared" si="0"/>
        <v>0</v>
      </c>
      <c r="I13" s="49"/>
      <c r="J13" s="48">
        <f t="shared" si="1"/>
        <v>0</v>
      </c>
      <c r="K13" s="49"/>
      <c r="L13" s="48">
        <f t="shared" si="2"/>
        <v>0</v>
      </c>
      <c r="M13" s="49"/>
      <c r="N13" s="48">
        <f t="shared" si="3"/>
        <v>0</v>
      </c>
      <c r="O13" s="49"/>
      <c r="P13" s="48">
        <f t="shared" si="4"/>
        <v>0</v>
      </c>
      <c r="Q13" s="49"/>
      <c r="R13" s="69">
        <f t="shared" si="5"/>
        <v>0</v>
      </c>
    </row>
    <row r="14" spans="1:18" x14ac:dyDescent="0.3">
      <c r="A14" s="41" t="str">
        <f>'Bid Tab'!A14</f>
        <v>202-00810</v>
      </c>
      <c r="B14" s="41" t="str">
        <f>'Bid Tab'!B14</f>
        <v>REMOVAL OF GROUND SIGN</v>
      </c>
      <c r="C14" s="41" t="str">
        <f>'Bid Tab'!C14</f>
        <v>EA</v>
      </c>
      <c r="D14" s="41">
        <f>'Bid Tab'!D14</f>
        <v>9</v>
      </c>
      <c r="E14" s="82">
        <v>500</v>
      </c>
      <c r="F14" s="48">
        <f t="shared" si="6"/>
        <v>4500</v>
      </c>
      <c r="G14" s="49"/>
      <c r="H14" s="48">
        <f t="shared" si="0"/>
        <v>0</v>
      </c>
      <c r="I14" s="49"/>
      <c r="J14" s="48">
        <f t="shared" si="1"/>
        <v>0</v>
      </c>
      <c r="K14" s="49"/>
      <c r="L14" s="48">
        <f t="shared" si="2"/>
        <v>0</v>
      </c>
      <c r="M14" s="49"/>
      <c r="N14" s="48">
        <f t="shared" si="3"/>
        <v>0</v>
      </c>
      <c r="O14" s="49"/>
      <c r="P14" s="48">
        <f t="shared" si="4"/>
        <v>0</v>
      </c>
      <c r="Q14" s="49"/>
      <c r="R14" s="69">
        <f t="shared" si="5"/>
        <v>0</v>
      </c>
    </row>
    <row r="15" spans="1:18" x14ac:dyDescent="0.3">
      <c r="A15" s="41" t="str">
        <f>'Bid Tab'!A15</f>
        <v>202-01130</v>
      </c>
      <c r="B15" s="41" t="str">
        <f>'Bid Tab'!B15</f>
        <v>REMOVAL OF GUARDRAIL</v>
      </c>
      <c r="C15" s="41" t="str">
        <f>'Bid Tab'!C15</f>
        <v>LF</v>
      </c>
      <c r="D15" s="41">
        <f>'Bid Tab'!D15</f>
        <v>135</v>
      </c>
      <c r="E15" s="82">
        <v>20</v>
      </c>
      <c r="F15" s="48">
        <f t="shared" si="6"/>
        <v>2700</v>
      </c>
      <c r="G15" s="49"/>
      <c r="H15" s="48">
        <f t="shared" si="0"/>
        <v>0</v>
      </c>
      <c r="I15" s="49"/>
      <c r="J15" s="48">
        <f t="shared" si="1"/>
        <v>0</v>
      </c>
      <c r="K15" s="49"/>
      <c r="L15" s="48">
        <f t="shared" si="2"/>
        <v>0</v>
      </c>
      <c r="M15" s="49"/>
      <c r="N15" s="48">
        <f t="shared" si="3"/>
        <v>0</v>
      </c>
      <c r="O15" s="49"/>
      <c r="P15" s="48">
        <f t="shared" si="4"/>
        <v>0</v>
      </c>
      <c r="Q15" s="49"/>
      <c r="R15" s="69">
        <f t="shared" si="5"/>
        <v>0</v>
      </c>
    </row>
    <row r="16" spans="1:18" x14ac:dyDescent="0.3">
      <c r="A16" s="41" t="str">
        <f>'Bid Tab'!A16</f>
        <v>202-01000</v>
      </c>
      <c r="B16" s="41" t="str">
        <f>'Bid Tab'!B16</f>
        <v>REMOVAL OF FENCE</v>
      </c>
      <c r="C16" s="41" t="str">
        <f>'Bid Tab'!C16</f>
        <v>LF</v>
      </c>
      <c r="D16" s="41">
        <f>'Bid Tab'!D16</f>
        <v>90</v>
      </c>
      <c r="E16" s="82">
        <v>30</v>
      </c>
      <c r="F16" s="48">
        <f t="shared" si="6"/>
        <v>2700</v>
      </c>
      <c r="G16" s="49"/>
      <c r="H16" s="48">
        <f t="shared" si="0"/>
        <v>0</v>
      </c>
      <c r="I16" s="49"/>
      <c r="J16" s="48">
        <f t="shared" si="1"/>
        <v>0</v>
      </c>
      <c r="K16" s="49"/>
      <c r="L16" s="48">
        <f t="shared" si="2"/>
        <v>0</v>
      </c>
      <c r="M16" s="49"/>
      <c r="N16" s="48">
        <f t="shared" si="3"/>
        <v>0</v>
      </c>
      <c r="O16" s="49"/>
      <c r="P16" s="48">
        <f t="shared" si="4"/>
        <v>0</v>
      </c>
      <c r="Q16" s="49"/>
      <c r="R16" s="69">
        <f t="shared" si="5"/>
        <v>0</v>
      </c>
    </row>
    <row r="17" spans="1:19" x14ac:dyDescent="0.3">
      <c r="A17" s="41" t="str">
        <f>'Bid Tab'!A17</f>
        <v>202-01400</v>
      </c>
      <c r="B17" s="41" t="str">
        <f>'Bid Tab'!B17</f>
        <v>REMOVAL OF CATTLE GUARD</v>
      </c>
      <c r="C17" s="41" t="str">
        <f>'Bid Tab'!C17</f>
        <v>EA</v>
      </c>
      <c r="D17" s="41">
        <f>'Bid Tab'!D17</f>
        <v>1</v>
      </c>
      <c r="E17" s="82">
        <v>1500</v>
      </c>
      <c r="F17" s="48">
        <f t="shared" si="6"/>
        <v>1500</v>
      </c>
      <c r="G17" s="49"/>
      <c r="H17" s="48">
        <f t="shared" si="0"/>
        <v>0</v>
      </c>
      <c r="I17" s="49"/>
      <c r="J17" s="48">
        <f t="shared" si="1"/>
        <v>0</v>
      </c>
      <c r="K17" s="49"/>
      <c r="L17" s="48">
        <f t="shared" si="2"/>
        <v>0</v>
      </c>
      <c r="M17" s="49"/>
      <c r="N17" s="48">
        <f t="shared" si="3"/>
        <v>0</v>
      </c>
      <c r="O17" s="49"/>
      <c r="P17" s="48">
        <f t="shared" si="4"/>
        <v>0</v>
      </c>
      <c r="Q17" s="49"/>
      <c r="R17" s="69">
        <f t="shared" si="5"/>
        <v>0</v>
      </c>
    </row>
    <row r="18" spans="1:19" x14ac:dyDescent="0.3">
      <c r="A18" s="41" t="str">
        <f>'Bid Tab'!A18</f>
        <v>203-01598</v>
      </c>
      <c r="B18" s="41" t="str">
        <f>'Bid Tab'!B18</f>
        <v>POTHOLING (SPECIAL)</v>
      </c>
      <c r="C18" s="41" t="str">
        <f>'Bid Tab'!C18</f>
        <v>EA</v>
      </c>
      <c r="D18" s="41">
        <f>'Bid Tab'!D18</f>
        <v>4</v>
      </c>
      <c r="E18" s="82">
        <v>480</v>
      </c>
      <c r="F18" s="48">
        <f t="shared" si="6"/>
        <v>1920</v>
      </c>
      <c r="G18" s="49"/>
      <c r="H18" s="48">
        <f t="shared" si="0"/>
        <v>0</v>
      </c>
      <c r="I18" s="49"/>
      <c r="J18" s="48">
        <f t="shared" si="1"/>
        <v>0</v>
      </c>
      <c r="K18" s="49"/>
      <c r="L18" s="48">
        <f t="shared" si="2"/>
        <v>0</v>
      </c>
      <c r="M18" s="49"/>
      <c r="N18" s="48">
        <f t="shared" si="3"/>
        <v>0</v>
      </c>
      <c r="O18" s="49"/>
      <c r="P18" s="48">
        <f t="shared" si="4"/>
        <v>0</v>
      </c>
      <c r="Q18" s="49"/>
      <c r="R18" s="69">
        <f t="shared" si="5"/>
        <v>0</v>
      </c>
    </row>
    <row r="19" spans="1:19" x14ac:dyDescent="0.3">
      <c r="A19" s="41" t="str">
        <f>'Bid Tab'!A19</f>
        <v>203-00060</v>
      </c>
      <c r="B19" s="41" t="str">
        <f>'Bid Tab'!B19</f>
        <v>EMBANKMENT (COMPLETE IN PLACE)</v>
      </c>
      <c r="C19" s="41" t="str">
        <f>'Bid Tab'!C19</f>
        <v>CY</v>
      </c>
      <c r="D19" s="41">
        <f>'Bid Tab'!D19</f>
        <v>855</v>
      </c>
      <c r="E19" s="82">
        <v>30</v>
      </c>
      <c r="F19" s="48">
        <f t="shared" si="6"/>
        <v>25650</v>
      </c>
      <c r="G19" s="49"/>
      <c r="H19" s="48">
        <f t="shared" si="0"/>
        <v>0</v>
      </c>
      <c r="I19" s="49"/>
      <c r="J19" s="48">
        <f t="shared" si="1"/>
        <v>0</v>
      </c>
      <c r="K19" s="49"/>
      <c r="L19" s="48">
        <f t="shared" si="2"/>
        <v>0</v>
      </c>
      <c r="M19" s="49"/>
      <c r="N19" s="48">
        <f t="shared" si="3"/>
        <v>0</v>
      </c>
      <c r="O19" s="49"/>
      <c r="P19" s="48">
        <f t="shared" si="4"/>
        <v>0</v>
      </c>
      <c r="Q19" s="49"/>
      <c r="R19" s="69">
        <f t="shared" si="5"/>
        <v>0</v>
      </c>
    </row>
    <row r="20" spans="1:19" x14ac:dyDescent="0.3">
      <c r="A20" s="41" t="str">
        <f>'Bid Tab'!A20</f>
        <v>206-00000</v>
      </c>
      <c r="B20" s="41" t="str">
        <f>'Bid Tab'!B20</f>
        <v>STRUCTURE EXCAVATION</v>
      </c>
      <c r="C20" s="41" t="str">
        <f>'Bid Tab'!C20</f>
        <v>CY</v>
      </c>
      <c r="D20" s="41">
        <f>'Bid Tab'!D20</f>
        <v>540</v>
      </c>
      <c r="E20" s="82">
        <v>50</v>
      </c>
      <c r="F20" s="48">
        <f t="shared" si="6"/>
        <v>27000</v>
      </c>
      <c r="G20" s="49"/>
      <c r="H20" s="48">
        <f t="shared" si="0"/>
        <v>0</v>
      </c>
      <c r="I20" s="49"/>
      <c r="J20" s="48">
        <f t="shared" si="1"/>
        <v>0</v>
      </c>
      <c r="K20" s="49"/>
      <c r="L20" s="48">
        <f t="shared" si="2"/>
        <v>0</v>
      </c>
      <c r="M20" s="49"/>
      <c r="N20" s="48">
        <f t="shared" si="3"/>
        <v>0</v>
      </c>
      <c r="O20" s="49"/>
      <c r="P20" s="48">
        <f t="shared" si="4"/>
        <v>0</v>
      </c>
      <c r="Q20" s="49"/>
      <c r="R20" s="69">
        <f t="shared" si="5"/>
        <v>0</v>
      </c>
    </row>
    <row r="21" spans="1:19" x14ac:dyDescent="0.3">
      <c r="A21" s="41" t="str">
        <f>'Bid Tab'!A21</f>
        <v>206-00100</v>
      </c>
      <c r="B21" s="41" t="str">
        <f>'Bid Tab'!B21</f>
        <v>STRUCTURE BACKFILL (CLASS 1)</v>
      </c>
      <c r="C21" s="41" t="str">
        <f>'Bid Tab'!C21</f>
        <v>CY</v>
      </c>
      <c r="D21" s="41">
        <f>'Bid Tab'!D21</f>
        <v>131</v>
      </c>
      <c r="E21" s="82">
        <v>70</v>
      </c>
      <c r="F21" s="48">
        <f t="shared" si="6"/>
        <v>9170</v>
      </c>
      <c r="G21" s="49"/>
      <c r="H21" s="48">
        <f t="shared" si="0"/>
        <v>0</v>
      </c>
      <c r="I21" s="49"/>
      <c r="J21" s="48">
        <f t="shared" si="1"/>
        <v>0</v>
      </c>
      <c r="K21" s="49"/>
      <c r="L21" s="48">
        <f t="shared" si="2"/>
        <v>0</v>
      </c>
      <c r="M21" s="49"/>
      <c r="N21" s="48">
        <f t="shared" si="3"/>
        <v>0</v>
      </c>
      <c r="O21" s="49"/>
      <c r="P21" s="48">
        <f t="shared" si="4"/>
        <v>0</v>
      </c>
      <c r="Q21" s="49"/>
      <c r="R21" s="69">
        <f t="shared" si="5"/>
        <v>0</v>
      </c>
    </row>
    <row r="22" spans="1:19" s="30" customFormat="1" x14ac:dyDescent="0.3">
      <c r="A22" s="44" t="str">
        <f>'Bid Tab'!A22</f>
        <v>206-01750</v>
      </c>
      <c r="B22" s="41" t="str">
        <f>'Bid Tab'!B22</f>
        <v>SHORING (TEMPORARY)</v>
      </c>
      <c r="C22" s="41" t="str">
        <f>'Bid Tab'!C22</f>
        <v>LS</v>
      </c>
      <c r="D22" s="41">
        <f>'Bid Tab'!D22</f>
        <v>1</v>
      </c>
      <c r="E22" s="82">
        <v>50000</v>
      </c>
      <c r="F22" s="51">
        <f t="shared" si="6"/>
        <v>50000</v>
      </c>
      <c r="G22" s="50"/>
      <c r="H22" s="51">
        <f t="shared" si="0"/>
        <v>0</v>
      </c>
      <c r="I22" s="50"/>
      <c r="J22" s="51">
        <f t="shared" si="1"/>
        <v>0</v>
      </c>
      <c r="K22" s="50"/>
      <c r="L22" s="51">
        <f t="shared" si="2"/>
        <v>0</v>
      </c>
      <c r="M22" s="50"/>
      <c r="N22" s="51">
        <f t="shared" si="3"/>
        <v>0</v>
      </c>
      <c r="O22" s="50"/>
      <c r="P22" s="51">
        <f t="shared" si="4"/>
        <v>0</v>
      </c>
      <c r="Q22" s="50"/>
      <c r="R22" s="70">
        <f t="shared" si="5"/>
        <v>0</v>
      </c>
      <c r="S22" s="6"/>
    </row>
    <row r="23" spans="1:19" x14ac:dyDescent="0.3">
      <c r="A23" s="41" t="str">
        <f>'Bid Tab'!A23</f>
        <v>207-00210</v>
      </c>
      <c r="B23" s="41" t="str">
        <f>'Bid Tab'!B23</f>
        <v>STOCKPILE TOPSOIL</v>
      </c>
      <c r="C23" s="41" t="str">
        <f>'Bid Tab'!C23</f>
        <v>CY</v>
      </c>
      <c r="D23" s="41">
        <f>'Bid Tab'!D23</f>
        <v>369</v>
      </c>
      <c r="E23" s="82">
        <v>7</v>
      </c>
      <c r="F23" s="48">
        <f t="shared" si="6"/>
        <v>2583</v>
      </c>
      <c r="G23" s="49"/>
      <c r="H23" s="48">
        <f t="shared" si="0"/>
        <v>0</v>
      </c>
      <c r="I23" s="49"/>
      <c r="J23" s="48">
        <f t="shared" si="1"/>
        <v>0</v>
      </c>
      <c r="K23" s="49"/>
      <c r="L23" s="48">
        <f t="shared" si="2"/>
        <v>0</v>
      </c>
      <c r="M23" s="49"/>
      <c r="N23" s="48">
        <f t="shared" si="3"/>
        <v>0</v>
      </c>
      <c r="O23" s="49"/>
      <c r="P23" s="48">
        <f t="shared" si="4"/>
        <v>0</v>
      </c>
      <c r="Q23" s="49"/>
      <c r="R23" s="69">
        <f t="shared" si="5"/>
        <v>0</v>
      </c>
    </row>
    <row r="24" spans="1:19" x14ac:dyDescent="0.3">
      <c r="A24" s="45" t="str">
        <f>'Bid Tab'!A24</f>
        <v>207-00700</v>
      </c>
      <c r="B24" s="41" t="str">
        <f>'Bid Tab'!B24</f>
        <v>TOPSOIL (ONSITE)</v>
      </c>
      <c r="C24" s="41" t="str">
        <f>'Bid Tab'!C24</f>
        <v>CY</v>
      </c>
      <c r="D24" s="41">
        <f>'Bid Tab'!D24</f>
        <v>269</v>
      </c>
      <c r="E24" s="82">
        <v>15</v>
      </c>
      <c r="F24" s="48">
        <f t="shared" si="6"/>
        <v>4035</v>
      </c>
      <c r="G24" s="49"/>
      <c r="H24" s="48">
        <f t="shared" si="0"/>
        <v>0</v>
      </c>
      <c r="I24" s="49"/>
      <c r="J24" s="48">
        <f t="shared" si="1"/>
        <v>0</v>
      </c>
      <c r="K24" s="49"/>
      <c r="L24" s="48">
        <f t="shared" si="2"/>
        <v>0</v>
      </c>
      <c r="M24" s="49"/>
      <c r="N24" s="48">
        <f t="shared" si="3"/>
        <v>0</v>
      </c>
      <c r="O24" s="49"/>
      <c r="P24" s="48">
        <f t="shared" si="4"/>
        <v>0</v>
      </c>
      <c r="Q24" s="49"/>
      <c r="R24" s="69">
        <f t="shared" si="5"/>
        <v>0</v>
      </c>
    </row>
    <row r="25" spans="1:19" x14ac:dyDescent="0.3">
      <c r="A25" s="45" t="str">
        <f>'Bid Tab'!A25</f>
        <v>207-00702</v>
      </c>
      <c r="B25" s="41" t="str">
        <f>'Bid Tab'!B25</f>
        <v>TOPSOIL (OFFSITE)</v>
      </c>
      <c r="C25" s="41" t="str">
        <f>'Bid Tab'!C25</f>
        <v>CY</v>
      </c>
      <c r="D25" s="41">
        <f>'Bid Tab'!D25</f>
        <v>100</v>
      </c>
      <c r="E25" s="82">
        <v>80</v>
      </c>
      <c r="F25" s="48">
        <f t="shared" si="6"/>
        <v>8000</v>
      </c>
      <c r="G25" s="49"/>
      <c r="H25" s="48">
        <f t="shared" si="0"/>
        <v>0</v>
      </c>
      <c r="I25" s="49"/>
      <c r="J25" s="48">
        <f t="shared" si="1"/>
        <v>0</v>
      </c>
      <c r="K25" s="49"/>
      <c r="L25" s="48">
        <f t="shared" si="2"/>
        <v>0</v>
      </c>
      <c r="M25" s="49"/>
      <c r="N25" s="48">
        <f t="shared" si="3"/>
        <v>0</v>
      </c>
      <c r="O25" s="49"/>
      <c r="P25" s="48">
        <f t="shared" si="4"/>
        <v>0</v>
      </c>
      <c r="Q25" s="49"/>
      <c r="R25" s="69">
        <f t="shared" si="5"/>
        <v>0</v>
      </c>
    </row>
    <row r="26" spans="1:19" x14ac:dyDescent="0.3">
      <c r="A26" s="45" t="str">
        <f>'Bid Tab'!A26</f>
        <v>207-00706</v>
      </c>
      <c r="B26" s="41" t="str">
        <f>'Bid Tab'!B26</f>
        <v>SEEDING MEDIA</v>
      </c>
      <c r="C26" s="41" t="str">
        <f>'Bid Tab'!C26</f>
        <v>CY</v>
      </c>
      <c r="D26" s="41">
        <f>'Bid Tab'!D26</f>
        <v>150</v>
      </c>
      <c r="E26" s="82">
        <v>42</v>
      </c>
      <c r="F26" s="48">
        <f t="shared" si="6"/>
        <v>6300</v>
      </c>
      <c r="G26" s="49"/>
      <c r="H26" s="48">
        <f t="shared" si="0"/>
        <v>0</v>
      </c>
      <c r="I26" s="49"/>
      <c r="J26" s="48">
        <f t="shared" si="1"/>
        <v>0</v>
      </c>
      <c r="K26" s="49"/>
      <c r="L26" s="48">
        <f t="shared" si="2"/>
        <v>0</v>
      </c>
      <c r="M26" s="49"/>
      <c r="N26" s="48">
        <f t="shared" si="3"/>
        <v>0</v>
      </c>
      <c r="O26" s="49"/>
      <c r="P26" s="48">
        <f t="shared" si="4"/>
        <v>0</v>
      </c>
      <c r="Q26" s="49"/>
      <c r="R26" s="69">
        <f t="shared" si="5"/>
        <v>0</v>
      </c>
    </row>
    <row r="27" spans="1:19" x14ac:dyDescent="0.3">
      <c r="A27" s="45" t="str">
        <f>'Bid Tab'!A27</f>
        <v>208-00002</v>
      </c>
      <c r="B27" s="41" t="str">
        <f>'Bid Tab'!B27</f>
        <v>EROSION LOG TYPE 1 (12 INCH)</v>
      </c>
      <c r="C27" s="41" t="str">
        <f>'Bid Tab'!C27</f>
        <v>LF</v>
      </c>
      <c r="D27" s="41">
        <f>'Bid Tab'!D27</f>
        <v>500</v>
      </c>
      <c r="E27" s="82">
        <v>11</v>
      </c>
      <c r="F27" s="48">
        <f t="shared" si="6"/>
        <v>5500</v>
      </c>
      <c r="G27" s="49"/>
      <c r="H27" s="48">
        <f t="shared" si="0"/>
        <v>0</v>
      </c>
      <c r="I27" s="49"/>
      <c r="J27" s="48">
        <f t="shared" si="1"/>
        <v>0</v>
      </c>
      <c r="K27" s="49"/>
      <c r="L27" s="48">
        <f t="shared" si="2"/>
        <v>0</v>
      </c>
      <c r="M27" s="49"/>
      <c r="N27" s="48">
        <f t="shared" si="3"/>
        <v>0</v>
      </c>
      <c r="O27" s="49"/>
      <c r="P27" s="48">
        <f t="shared" si="4"/>
        <v>0</v>
      </c>
      <c r="Q27" s="49"/>
      <c r="R27" s="69">
        <f t="shared" si="5"/>
        <v>0</v>
      </c>
    </row>
    <row r="28" spans="1:19" x14ac:dyDescent="0.3">
      <c r="A28" s="45" t="str">
        <f>'Bid Tab'!A28</f>
        <v>208-00020</v>
      </c>
      <c r="B28" s="41" t="str">
        <f>'Bid Tab'!B28</f>
        <v>SILT FENCE</v>
      </c>
      <c r="C28" s="41" t="str">
        <f>'Bid Tab'!C28</f>
        <v>LF</v>
      </c>
      <c r="D28" s="41">
        <f>'Bid Tab'!D28</f>
        <v>635</v>
      </c>
      <c r="E28" s="82">
        <v>3</v>
      </c>
      <c r="F28" s="48">
        <f t="shared" si="6"/>
        <v>1905</v>
      </c>
      <c r="G28" s="49"/>
      <c r="H28" s="48">
        <f t="shared" si="0"/>
        <v>0</v>
      </c>
      <c r="I28" s="49"/>
      <c r="J28" s="48">
        <f t="shared" si="1"/>
        <v>0</v>
      </c>
      <c r="K28" s="49"/>
      <c r="L28" s="48">
        <f t="shared" si="2"/>
        <v>0</v>
      </c>
      <c r="M28" s="49"/>
      <c r="N28" s="48">
        <f t="shared" si="3"/>
        <v>0</v>
      </c>
      <c r="O28" s="49"/>
      <c r="P28" s="48">
        <f t="shared" si="4"/>
        <v>0</v>
      </c>
      <c r="Q28" s="49"/>
      <c r="R28" s="69">
        <f t="shared" si="5"/>
        <v>0</v>
      </c>
    </row>
    <row r="29" spans="1:19" x14ac:dyDescent="0.3">
      <c r="A29" s="45" t="str">
        <f>'Bid Tab'!A29</f>
        <v>208-00045</v>
      </c>
      <c r="B29" s="41" t="str">
        <f>'Bid Tab'!B29</f>
        <v>CONCRETE WASHOUT STRUCTURE</v>
      </c>
      <c r="C29" s="41" t="str">
        <f>'Bid Tab'!C29</f>
        <v>EA</v>
      </c>
      <c r="D29" s="41">
        <f>'Bid Tab'!D29</f>
        <v>1</v>
      </c>
      <c r="E29" s="82">
        <v>2250</v>
      </c>
      <c r="F29" s="48">
        <f t="shared" si="6"/>
        <v>2250</v>
      </c>
      <c r="G29" s="49"/>
      <c r="H29" s="48">
        <f t="shared" si="0"/>
        <v>0</v>
      </c>
      <c r="I29" s="49"/>
      <c r="J29" s="48">
        <f t="shared" si="1"/>
        <v>0</v>
      </c>
      <c r="K29" s="49"/>
      <c r="L29" s="48">
        <f t="shared" si="2"/>
        <v>0</v>
      </c>
      <c r="M29" s="49"/>
      <c r="N29" s="48">
        <f t="shared" si="3"/>
        <v>0</v>
      </c>
      <c r="O29" s="49"/>
      <c r="P29" s="48">
        <f t="shared" si="4"/>
        <v>0</v>
      </c>
      <c r="Q29" s="49"/>
      <c r="R29" s="69">
        <f t="shared" si="5"/>
        <v>0</v>
      </c>
    </row>
    <row r="30" spans="1:19" x14ac:dyDescent="0.3">
      <c r="A30" s="45" t="str">
        <f>'Bid Tab'!A30</f>
        <v>208-00075</v>
      </c>
      <c r="B30" s="41" t="str">
        <f>'Bid Tab'!B30</f>
        <v>PRE-FABRICATED (VEHICLE TRACKING PAD)</v>
      </c>
      <c r="C30" s="41" t="str">
        <f>'Bid Tab'!C30</f>
        <v>EA</v>
      </c>
      <c r="D30" s="41">
        <f>'Bid Tab'!D30</f>
        <v>2</v>
      </c>
      <c r="E30" s="82">
        <v>35000</v>
      </c>
      <c r="F30" s="48">
        <f t="shared" si="6"/>
        <v>70000</v>
      </c>
      <c r="G30" s="49"/>
      <c r="H30" s="48">
        <f t="shared" si="0"/>
        <v>0</v>
      </c>
      <c r="I30" s="49"/>
      <c r="J30" s="48">
        <f t="shared" si="1"/>
        <v>0</v>
      </c>
      <c r="K30" s="49"/>
      <c r="L30" s="48">
        <f t="shared" si="2"/>
        <v>0</v>
      </c>
      <c r="M30" s="49"/>
      <c r="N30" s="48">
        <f t="shared" si="3"/>
        <v>0</v>
      </c>
      <c r="O30" s="49"/>
      <c r="P30" s="48">
        <f t="shared" si="4"/>
        <v>0</v>
      </c>
      <c r="Q30" s="49"/>
      <c r="R30" s="69">
        <f t="shared" si="5"/>
        <v>0</v>
      </c>
    </row>
    <row r="31" spans="1:19" x14ac:dyDescent="0.3">
      <c r="A31" s="45" t="str">
        <f>'Bid Tab'!A31</f>
        <v>208-00301</v>
      </c>
      <c r="B31" s="41" t="str">
        <f>'Bid Tab'!B31</f>
        <v>TEMPORARY DIVERSION</v>
      </c>
      <c r="C31" s="41" t="str">
        <f>'Bid Tab'!C31</f>
        <v>LS</v>
      </c>
      <c r="D31" s="41">
        <f>'Bid Tab'!D31</f>
        <v>1</v>
      </c>
      <c r="E31" s="82">
        <v>100000</v>
      </c>
      <c r="F31" s="48">
        <f t="shared" si="6"/>
        <v>100000</v>
      </c>
      <c r="G31" s="49"/>
      <c r="H31" s="48">
        <f t="shared" si="0"/>
        <v>0</v>
      </c>
      <c r="I31" s="49"/>
      <c r="J31" s="48">
        <f t="shared" si="1"/>
        <v>0</v>
      </c>
      <c r="K31" s="49"/>
      <c r="L31" s="48">
        <f t="shared" si="2"/>
        <v>0</v>
      </c>
      <c r="M31" s="49"/>
      <c r="N31" s="48">
        <f t="shared" si="3"/>
        <v>0</v>
      </c>
      <c r="O31" s="49"/>
      <c r="P31" s="48">
        <f t="shared" si="4"/>
        <v>0</v>
      </c>
      <c r="Q31" s="49"/>
      <c r="R31" s="69">
        <f t="shared" si="5"/>
        <v>0</v>
      </c>
    </row>
    <row r="32" spans="1:19" x14ac:dyDescent="0.3">
      <c r="A32" s="45" t="str">
        <f>'Bid Tab'!A32</f>
        <v>210-00810</v>
      </c>
      <c r="B32" s="41" t="str">
        <f>'Bid Tab'!B32</f>
        <v>RESET GROUND SIGN</v>
      </c>
      <c r="C32" s="41" t="str">
        <f>'Bid Tab'!C32</f>
        <v>EA</v>
      </c>
      <c r="D32" s="41">
        <f>'Bid Tab'!D32</f>
        <v>8</v>
      </c>
      <c r="E32" s="82">
        <v>500</v>
      </c>
      <c r="F32" s="48">
        <f t="shared" si="6"/>
        <v>4000</v>
      </c>
      <c r="G32" s="49"/>
      <c r="H32" s="48">
        <f t="shared" si="0"/>
        <v>0</v>
      </c>
      <c r="I32" s="49"/>
      <c r="J32" s="48">
        <f t="shared" si="1"/>
        <v>0</v>
      </c>
      <c r="K32" s="49"/>
      <c r="L32" s="48">
        <f t="shared" si="2"/>
        <v>0</v>
      </c>
      <c r="M32" s="49"/>
      <c r="N32" s="48">
        <f t="shared" si="3"/>
        <v>0</v>
      </c>
      <c r="O32" s="49"/>
      <c r="P32" s="48">
        <f t="shared" si="4"/>
        <v>0</v>
      </c>
      <c r="Q32" s="49"/>
      <c r="R32" s="69">
        <f t="shared" si="5"/>
        <v>0</v>
      </c>
    </row>
    <row r="33" spans="1:18" x14ac:dyDescent="0.3">
      <c r="A33" s="45" t="str">
        <f>'Bid Tab'!A34</f>
        <v>210-01000</v>
      </c>
      <c r="B33" s="41" t="str">
        <f>'Bid Tab'!B34</f>
        <v>RESET FENCE</v>
      </c>
      <c r="C33" s="41" t="str">
        <f>'Bid Tab'!C34</f>
        <v>LF</v>
      </c>
      <c r="D33" s="41">
        <f>'Bid Tab'!D34</f>
        <v>388</v>
      </c>
      <c r="E33" s="83">
        <v>30</v>
      </c>
      <c r="F33" s="48">
        <f t="shared" si="6"/>
        <v>11640</v>
      </c>
      <c r="G33" s="49"/>
      <c r="H33" s="48">
        <f t="shared" si="0"/>
        <v>0</v>
      </c>
      <c r="I33" s="49"/>
      <c r="J33" s="48">
        <f t="shared" si="1"/>
        <v>0</v>
      </c>
      <c r="K33" s="49"/>
      <c r="L33" s="48">
        <f t="shared" si="2"/>
        <v>0</v>
      </c>
      <c r="M33" s="49"/>
      <c r="N33" s="48">
        <f t="shared" si="3"/>
        <v>0</v>
      </c>
      <c r="O33" s="49"/>
      <c r="P33" s="48">
        <f t="shared" si="4"/>
        <v>0</v>
      </c>
      <c r="Q33" s="49"/>
      <c r="R33" s="69">
        <f t="shared" si="5"/>
        <v>0</v>
      </c>
    </row>
    <row r="34" spans="1:18" x14ac:dyDescent="0.3">
      <c r="A34" s="45" t="str">
        <f>'Bid Tab'!A35</f>
        <v>210-01011</v>
      </c>
      <c r="B34" s="41" t="str">
        <f>'Bid Tab'!B35</f>
        <v>RESET GATE</v>
      </c>
      <c r="C34" s="41" t="str">
        <f>'Bid Tab'!C35</f>
        <v>EA</v>
      </c>
      <c r="D34" s="41">
        <f>'Bid Tab'!D35</f>
        <v>1</v>
      </c>
      <c r="E34" s="82">
        <v>2500</v>
      </c>
      <c r="F34" s="48">
        <f t="shared" si="6"/>
        <v>2500</v>
      </c>
      <c r="G34" s="49"/>
      <c r="H34" s="48">
        <f t="shared" si="0"/>
        <v>0</v>
      </c>
      <c r="I34" s="49"/>
      <c r="J34" s="48">
        <f t="shared" si="1"/>
        <v>0</v>
      </c>
      <c r="K34" s="49"/>
      <c r="L34" s="48">
        <f t="shared" si="2"/>
        <v>0</v>
      </c>
      <c r="M34" s="49"/>
      <c r="N34" s="48">
        <f t="shared" si="3"/>
        <v>0</v>
      </c>
      <c r="O34" s="49"/>
      <c r="P34" s="48">
        <f t="shared" si="4"/>
        <v>0</v>
      </c>
      <c r="Q34" s="49"/>
      <c r="R34" s="69">
        <f t="shared" si="5"/>
        <v>0</v>
      </c>
    </row>
    <row r="35" spans="1:18" x14ac:dyDescent="0.3">
      <c r="A35" s="45" t="str">
        <f>'Bid Tab'!A36</f>
        <v>211-03005</v>
      </c>
      <c r="B35" s="41" t="str">
        <f>'Bid Tab'!B36</f>
        <v>DEWATERING</v>
      </c>
      <c r="C35" s="41" t="str">
        <f>'Bid Tab'!C36</f>
        <v>LS</v>
      </c>
      <c r="D35" s="41">
        <f>'Bid Tab'!D36</f>
        <v>1</v>
      </c>
      <c r="E35" s="82">
        <v>25000</v>
      </c>
      <c r="F35" s="48">
        <f t="shared" si="6"/>
        <v>25000</v>
      </c>
      <c r="G35" s="49"/>
      <c r="H35" s="48">
        <f t="shared" si="0"/>
        <v>0</v>
      </c>
      <c r="I35" s="49"/>
      <c r="J35" s="48">
        <f t="shared" si="1"/>
        <v>0</v>
      </c>
      <c r="K35" s="49"/>
      <c r="L35" s="48">
        <f t="shared" si="2"/>
        <v>0</v>
      </c>
      <c r="M35" s="49"/>
      <c r="N35" s="48">
        <f t="shared" si="3"/>
        <v>0</v>
      </c>
      <c r="O35" s="49"/>
      <c r="P35" s="48">
        <f t="shared" si="4"/>
        <v>0</v>
      </c>
      <c r="Q35" s="49"/>
      <c r="R35" s="69">
        <f t="shared" si="5"/>
        <v>0</v>
      </c>
    </row>
    <row r="36" spans="1:18" x14ac:dyDescent="0.3">
      <c r="A36" s="45" t="str">
        <f>'Bid Tab'!A37</f>
        <v>212-00700</v>
      </c>
      <c r="B36" s="41" t="str">
        <f>'Bid Tab'!B37</f>
        <v>ORGANIC FERTILIZER</v>
      </c>
      <c r="C36" s="41" t="str">
        <f>'Bid Tab'!C37</f>
        <v>LB</v>
      </c>
      <c r="D36" s="41">
        <f>'Bid Tab'!D37</f>
        <v>35</v>
      </c>
      <c r="E36" s="82">
        <v>15</v>
      </c>
      <c r="F36" s="48">
        <f t="shared" si="6"/>
        <v>525</v>
      </c>
      <c r="G36" s="49"/>
      <c r="H36" s="48">
        <f t="shared" si="0"/>
        <v>0</v>
      </c>
      <c r="I36" s="49"/>
      <c r="J36" s="48">
        <f t="shared" si="1"/>
        <v>0</v>
      </c>
      <c r="K36" s="49"/>
      <c r="L36" s="48">
        <f t="shared" si="2"/>
        <v>0</v>
      </c>
      <c r="M36" s="49"/>
      <c r="N36" s="48">
        <f t="shared" si="3"/>
        <v>0</v>
      </c>
      <c r="O36" s="49"/>
      <c r="P36" s="48">
        <f t="shared" si="4"/>
        <v>0</v>
      </c>
      <c r="Q36" s="49"/>
      <c r="R36" s="69">
        <f t="shared" si="5"/>
        <v>0</v>
      </c>
    </row>
    <row r="37" spans="1:18" ht="19" x14ac:dyDescent="0.3">
      <c r="A37" s="45" t="str">
        <f>'Bid Tab'!A38</f>
        <v>216-00201</v>
      </c>
      <c r="B37" s="41" t="str">
        <f>'Bid Tab'!B38</f>
        <v>SOIL RETENTION BLANKET (STRAW-COCONUT) (BIODEGRADABLE CLASS 1)</v>
      </c>
      <c r="C37" s="41" t="str">
        <f>'Bid Tab'!C38</f>
        <v>SY</v>
      </c>
      <c r="D37" s="41">
        <f>'Bid Tab'!D38</f>
        <v>500</v>
      </c>
      <c r="E37" s="84">
        <v>2.7</v>
      </c>
      <c r="F37" s="48">
        <f t="shared" si="6"/>
        <v>1350</v>
      </c>
      <c r="G37" s="49"/>
      <c r="H37" s="48">
        <f t="shared" si="0"/>
        <v>0</v>
      </c>
      <c r="I37" s="49"/>
      <c r="J37" s="48">
        <f t="shared" si="1"/>
        <v>0</v>
      </c>
      <c r="K37" s="49"/>
      <c r="L37" s="48">
        <f t="shared" si="2"/>
        <v>0</v>
      </c>
      <c r="M37" s="49"/>
      <c r="N37" s="48">
        <f t="shared" si="3"/>
        <v>0</v>
      </c>
      <c r="O37" s="49"/>
      <c r="P37" s="48">
        <f t="shared" si="4"/>
        <v>0</v>
      </c>
      <c r="Q37" s="49"/>
      <c r="R37" s="69">
        <f t="shared" si="5"/>
        <v>0</v>
      </c>
    </row>
    <row r="38" spans="1:18" x14ac:dyDescent="0.3">
      <c r="A38" s="45" t="str">
        <f>'Bid Tab'!A39</f>
        <v>218-00000</v>
      </c>
      <c r="B38" s="41" t="str">
        <f>'Bid Tab'!B39</f>
        <v>NOXIOUS WEED MANAGEMENT</v>
      </c>
      <c r="C38" s="41" t="str">
        <f>'Bid Tab'!C39</f>
        <v>HR</v>
      </c>
      <c r="D38" s="89">
        <f>'Bid Tab'!D39</f>
        <v>30</v>
      </c>
      <c r="E38" s="82">
        <v>500</v>
      </c>
      <c r="F38" s="48">
        <f t="shared" si="6"/>
        <v>15000</v>
      </c>
      <c r="G38" s="49"/>
      <c r="H38" s="48">
        <f t="shared" si="0"/>
        <v>0</v>
      </c>
      <c r="I38" s="49"/>
      <c r="J38" s="48">
        <f t="shared" si="1"/>
        <v>0</v>
      </c>
      <c r="K38" s="49"/>
      <c r="L38" s="48">
        <f t="shared" si="2"/>
        <v>0</v>
      </c>
      <c r="M38" s="49"/>
      <c r="N38" s="48">
        <f t="shared" si="3"/>
        <v>0</v>
      </c>
      <c r="O38" s="49"/>
      <c r="P38" s="48">
        <f t="shared" si="4"/>
        <v>0</v>
      </c>
      <c r="Q38" s="49"/>
      <c r="R38" s="69">
        <f t="shared" si="5"/>
        <v>0</v>
      </c>
    </row>
    <row r="39" spans="1:18" x14ac:dyDescent="0.3">
      <c r="A39" s="45" t="str">
        <f>'Bid Tab'!A40</f>
        <v>240-00000</v>
      </c>
      <c r="B39" s="41" t="str">
        <f>'Bid Tab'!B40</f>
        <v>WILDLIFE BIOLOGIST</v>
      </c>
      <c r="C39" s="41" t="str">
        <f>'Bid Tab'!C40</f>
        <v>HR</v>
      </c>
      <c r="D39" s="41">
        <f>'Bid Tab'!D40</f>
        <v>8</v>
      </c>
      <c r="E39" s="82">
        <v>120</v>
      </c>
      <c r="F39" s="48">
        <f t="shared" si="6"/>
        <v>960</v>
      </c>
      <c r="G39" s="49"/>
      <c r="H39" s="48">
        <f t="shared" si="0"/>
        <v>0</v>
      </c>
      <c r="I39" s="49"/>
      <c r="J39" s="48">
        <f t="shared" si="1"/>
        <v>0</v>
      </c>
      <c r="K39" s="49"/>
      <c r="L39" s="48">
        <f t="shared" si="2"/>
        <v>0</v>
      </c>
      <c r="M39" s="49"/>
      <c r="N39" s="48">
        <f t="shared" si="3"/>
        <v>0</v>
      </c>
      <c r="O39" s="49"/>
      <c r="P39" s="48">
        <f t="shared" si="4"/>
        <v>0</v>
      </c>
      <c r="Q39" s="49"/>
      <c r="R39" s="69">
        <f t="shared" si="5"/>
        <v>0</v>
      </c>
    </row>
    <row r="40" spans="1:18" x14ac:dyDescent="0.3">
      <c r="A40" s="45" t="str">
        <f>'Bid Tab'!A41</f>
        <v>240-00010</v>
      </c>
      <c r="B40" s="41" t="str">
        <f>'Bid Tab'!B41</f>
        <v>REMOVAL OF NESTS</v>
      </c>
      <c r="C40" s="41" t="str">
        <f>'Bid Tab'!C41</f>
        <v>HR</v>
      </c>
      <c r="D40" s="41">
        <f>'Bid Tab'!D41</f>
        <v>8</v>
      </c>
      <c r="E40" s="82">
        <v>120</v>
      </c>
      <c r="F40" s="48">
        <f t="shared" si="6"/>
        <v>960</v>
      </c>
      <c r="G40" s="49"/>
      <c r="H40" s="48">
        <f t="shared" si="0"/>
        <v>0</v>
      </c>
      <c r="I40" s="49"/>
      <c r="J40" s="48">
        <f t="shared" si="1"/>
        <v>0</v>
      </c>
      <c r="K40" s="49"/>
      <c r="L40" s="48">
        <f t="shared" si="2"/>
        <v>0</v>
      </c>
      <c r="M40" s="49"/>
      <c r="N40" s="48">
        <f t="shared" si="3"/>
        <v>0</v>
      </c>
      <c r="O40" s="49"/>
      <c r="P40" s="48">
        <f t="shared" si="4"/>
        <v>0</v>
      </c>
      <c r="Q40" s="49"/>
      <c r="R40" s="69">
        <f t="shared" si="5"/>
        <v>0</v>
      </c>
    </row>
    <row r="41" spans="1:18" x14ac:dyDescent="0.3">
      <c r="A41" s="45" t="str">
        <f>'Bid Tab'!A42</f>
        <v>240-00020</v>
      </c>
      <c r="B41" s="41" t="str">
        <f>'Bid Tab'!B42</f>
        <v>NETTING</v>
      </c>
      <c r="C41" s="41" t="str">
        <f>'Bid Tab'!C42</f>
        <v>SY</v>
      </c>
      <c r="D41" s="41">
        <f>'Bid Tab'!D42</f>
        <v>50</v>
      </c>
      <c r="E41" s="82">
        <v>25</v>
      </c>
      <c r="F41" s="48">
        <f t="shared" si="6"/>
        <v>1250</v>
      </c>
      <c r="G41" s="49"/>
      <c r="H41" s="48">
        <f t="shared" ref="H41:H68" si="7">(D41*G41)</f>
        <v>0</v>
      </c>
      <c r="I41" s="49"/>
      <c r="J41" s="48">
        <f t="shared" ref="J41:J68" si="8">(D41*I41)</f>
        <v>0</v>
      </c>
      <c r="K41" s="49"/>
      <c r="L41" s="48">
        <f t="shared" ref="L41:L68" si="9">(D41*K41)</f>
        <v>0</v>
      </c>
      <c r="M41" s="49"/>
      <c r="N41" s="48">
        <f t="shared" ref="N41:N68" si="10">(D41*M41)</f>
        <v>0</v>
      </c>
      <c r="O41" s="49"/>
      <c r="P41" s="48">
        <f t="shared" ref="P41:P68" si="11">(D41*O41)</f>
        <v>0</v>
      </c>
      <c r="Q41" s="49"/>
      <c r="R41" s="69">
        <f t="shared" ref="R41:R68" si="12">(D41*Q41)</f>
        <v>0</v>
      </c>
    </row>
    <row r="42" spans="1:18" x14ac:dyDescent="0.3">
      <c r="A42" s="45" t="str">
        <f>'Bid Tab'!A43</f>
        <v>240-00100</v>
      </c>
      <c r="B42" s="41" t="str">
        <f>'Bid Tab'!B43</f>
        <v>PRAIRIE DOG MANAGEMENT</v>
      </c>
      <c r="C42" s="41" t="str">
        <f>'Bid Tab'!C43</f>
        <v>LS</v>
      </c>
      <c r="D42" s="41">
        <f>'Bid Tab'!D43</f>
        <v>1</v>
      </c>
      <c r="E42" s="82">
        <v>10000</v>
      </c>
      <c r="F42" s="48">
        <f t="shared" si="6"/>
        <v>10000</v>
      </c>
      <c r="G42" s="49"/>
      <c r="H42" s="48">
        <f t="shared" si="7"/>
        <v>0</v>
      </c>
      <c r="I42" s="49"/>
      <c r="J42" s="48">
        <f t="shared" si="8"/>
        <v>0</v>
      </c>
      <c r="K42" s="49"/>
      <c r="L42" s="48">
        <f t="shared" si="9"/>
        <v>0</v>
      </c>
      <c r="M42" s="49"/>
      <c r="N42" s="48">
        <f t="shared" si="10"/>
        <v>0</v>
      </c>
      <c r="O42" s="49"/>
      <c r="P42" s="48">
        <f t="shared" si="11"/>
        <v>0</v>
      </c>
      <c r="Q42" s="49"/>
      <c r="R42" s="69">
        <f t="shared" si="12"/>
        <v>0</v>
      </c>
    </row>
    <row r="43" spans="1:18" x14ac:dyDescent="0.3">
      <c r="A43" s="45" t="str">
        <f>'Bid Tab'!A44</f>
        <v>304-06000</v>
      </c>
      <c r="B43" s="41" t="str">
        <f>'Bid Tab'!B44</f>
        <v>AGGREGATE BASE COURSE (CLASS 6)</v>
      </c>
      <c r="C43" s="41" t="str">
        <f>'Bid Tab'!C44</f>
        <v>TON</v>
      </c>
      <c r="D43" s="41">
        <f>'Bid Tab'!D44</f>
        <v>1727</v>
      </c>
      <c r="E43" s="82">
        <v>32</v>
      </c>
      <c r="F43" s="48">
        <f t="shared" si="6"/>
        <v>55264</v>
      </c>
      <c r="G43" s="49"/>
      <c r="H43" s="48">
        <f t="shared" si="7"/>
        <v>0</v>
      </c>
      <c r="I43" s="49"/>
      <c r="J43" s="48">
        <f t="shared" si="8"/>
        <v>0</v>
      </c>
      <c r="K43" s="49"/>
      <c r="L43" s="48">
        <f t="shared" si="9"/>
        <v>0</v>
      </c>
      <c r="M43" s="49"/>
      <c r="N43" s="48">
        <f t="shared" si="10"/>
        <v>0</v>
      </c>
      <c r="O43" s="49"/>
      <c r="P43" s="48">
        <f t="shared" si="11"/>
        <v>0</v>
      </c>
      <c r="Q43" s="49"/>
      <c r="R43" s="69">
        <f t="shared" si="12"/>
        <v>0</v>
      </c>
    </row>
    <row r="44" spans="1:18" x14ac:dyDescent="0.3">
      <c r="A44" s="41" t="str">
        <f>'Bid Tab'!A45</f>
        <v>403-33741</v>
      </c>
      <c r="B44" s="41" t="str">
        <f>'Bid Tab'!B45</f>
        <v>HOT MIX ASPHALT (GRADING S) (75) (PG 64-22)</v>
      </c>
      <c r="C44" s="41" t="str">
        <f>'Bid Tab'!C45</f>
        <v>TON</v>
      </c>
      <c r="D44" s="41">
        <f>'Bid Tab'!D45</f>
        <v>1231</v>
      </c>
      <c r="E44" s="82">
        <v>150</v>
      </c>
      <c r="F44" s="48">
        <f t="shared" si="6"/>
        <v>184650</v>
      </c>
      <c r="G44" s="49"/>
      <c r="H44" s="48">
        <f t="shared" si="7"/>
        <v>0</v>
      </c>
      <c r="I44" s="49"/>
      <c r="J44" s="48">
        <f t="shared" si="8"/>
        <v>0</v>
      </c>
      <c r="K44" s="49"/>
      <c r="L44" s="48">
        <f t="shared" si="9"/>
        <v>0</v>
      </c>
      <c r="M44" s="49"/>
      <c r="N44" s="48">
        <f t="shared" si="10"/>
        <v>0</v>
      </c>
      <c r="O44" s="49"/>
      <c r="P44" s="48">
        <f t="shared" si="11"/>
        <v>0</v>
      </c>
      <c r="Q44" s="49"/>
      <c r="R44" s="69">
        <f t="shared" si="12"/>
        <v>0</v>
      </c>
    </row>
    <row r="45" spans="1:18" x14ac:dyDescent="0.3">
      <c r="A45" s="66" t="str">
        <f>'Bid Tab'!A46</f>
        <v>403-34742</v>
      </c>
      <c r="B45" s="41" t="str">
        <f>'Bid Tab'!B46</f>
        <v>HOT MIX ASPHALT (GRADING SX) (75) (PG 64-22)</v>
      </c>
      <c r="C45" s="41" t="str">
        <f>'Bid Tab'!C46</f>
        <v>TON</v>
      </c>
      <c r="D45" s="41">
        <f>'Bid Tab'!D46</f>
        <v>615</v>
      </c>
      <c r="E45" s="82">
        <v>160</v>
      </c>
      <c r="F45" s="48">
        <f t="shared" si="6"/>
        <v>98400</v>
      </c>
      <c r="G45" s="49"/>
      <c r="H45" s="48">
        <f t="shared" si="7"/>
        <v>0</v>
      </c>
      <c r="I45" s="49"/>
      <c r="J45" s="48">
        <f t="shared" si="8"/>
        <v>0</v>
      </c>
      <c r="K45" s="49"/>
      <c r="L45" s="48">
        <f t="shared" si="9"/>
        <v>0</v>
      </c>
      <c r="M45" s="49"/>
      <c r="N45" s="48">
        <f t="shared" si="10"/>
        <v>0</v>
      </c>
      <c r="O45" s="49"/>
      <c r="P45" s="48">
        <f t="shared" si="11"/>
        <v>0</v>
      </c>
      <c r="Q45" s="49"/>
      <c r="R45" s="69">
        <f t="shared" si="12"/>
        <v>0</v>
      </c>
    </row>
    <row r="46" spans="1:18" x14ac:dyDescent="0.3">
      <c r="A46" s="41" t="str">
        <f>'Bid Tab'!A47</f>
        <v>506-00212</v>
      </c>
      <c r="B46" s="41" t="str">
        <f>'Bid Tab'!B47</f>
        <v>RIPRAP (12 INCH)</v>
      </c>
      <c r="C46" s="41" t="str">
        <f>'Bid Tab'!C47</f>
        <v>CY</v>
      </c>
      <c r="D46" s="41">
        <f>'Bid Tab'!D47</f>
        <v>75</v>
      </c>
      <c r="E46" s="82">
        <v>324</v>
      </c>
      <c r="F46" s="48">
        <f t="shared" si="6"/>
        <v>24300</v>
      </c>
      <c r="G46" s="49"/>
      <c r="H46" s="48">
        <f t="shared" si="7"/>
        <v>0</v>
      </c>
      <c r="I46" s="49"/>
      <c r="J46" s="48">
        <f t="shared" si="8"/>
        <v>0</v>
      </c>
      <c r="K46" s="49"/>
      <c r="L46" s="48">
        <f t="shared" si="9"/>
        <v>0</v>
      </c>
      <c r="M46" s="49"/>
      <c r="N46" s="48">
        <f t="shared" si="10"/>
        <v>0</v>
      </c>
      <c r="O46" s="49"/>
      <c r="P46" s="48">
        <f t="shared" si="11"/>
        <v>0</v>
      </c>
      <c r="Q46" s="49"/>
      <c r="R46" s="69">
        <f t="shared" si="12"/>
        <v>0</v>
      </c>
    </row>
    <row r="47" spans="1:18" x14ac:dyDescent="0.3">
      <c r="A47" s="41" t="str">
        <f>'Bid Tab'!A48</f>
        <v>515-00120</v>
      </c>
      <c r="B47" s="41" t="str">
        <f>'Bid Tab'!B48</f>
        <v>WATERPROOFING (MEMBRANE)</v>
      </c>
      <c r="C47" s="41" t="str">
        <f>'Bid Tab'!C48</f>
        <v>SY</v>
      </c>
      <c r="D47" s="41">
        <f>'Bid Tab'!D48</f>
        <v>156</v>
      </c>
      <c r="E47" s="82">
        <v>25</v>
      </c>
      <c r="F47" s="48">
        <f t="shared" si="6"/>
        <v>3900</v>
      </c>
      <c r="G47" s="49"/>
      <c r="H47" s="48">
        <f t="shared" si="7"/>
        <v>0</v>
      </c>
      <c r="I47" s="49"/>
      <c r="J47" s="48">
        <f t="shared" si="8"/>
        <v>0</v>
      </c>
      <c r="K47" s="49"/>
      <c r="L47" s="48">
        <f t="shared" si="9"/>
        <v>0</v>
      </c>
      <c r="M47" s="49"/>
      <c r="N47" s="48">
        <f t="shared" si="10"/>
        <v>0</v>
      </c>
      <c r="O47" s="49"/>
      <c r="P47" s="48">
        <f t="shared" si="11"/>
        <v>0</v>
      </c>
      <c r="Q47" s="49"/>
      <c r="R47" s="69">
        <f t="shared" si="12"/>
        <v>0</v>
      </c>
    </row>
    <row r="48" spans="1:18" x14ac:dyDescent="0.3">
      <c r="A48" s="41" t="str">
        <f>'Bid Tab'!A49</f>
        <v>601-03030</v>
      </c>
      <c r="B48" s="41" t="str">
        <f>'Bid Tab'!B49</f>
        <v>CONCRETE CLASS D (REBAR INCLUDED)</v>
      </c>
      <c r="C48" s="41" t="str">
        <f>'Bid Tab'!C49</f>
        <v>CY</v>
      </c>
      <c r="D48" s="41">
        <f>'Bid Tab'!D49</f>
        <v>52</v>
      </c>
      <c r="E48" s="82">
        <v>1800</v>
      </c>
      <c r="F48" s="48">
        <f t="shared" si="6"/>
        <v>93600</v>
      </c>
      <c r="G48" s="49"/>
      <c r="H48" s="48">
        <f t="shared" si="7"/>
        <v>0</v>
      </c>
      <c r="I48" s="49"/>
      <c r="J48" s="48">
        <f t="shared" si="8"/>
        <v>0</v>
      </c>
      <c r="K48" s="49"/>
      <c r="L48" s="48">
        <f t="shared" si="9"/>
        <v>0</v>
      </c>
      <c r="M48" s="49"/>
      <c r="N48" s="48">
        <f t="shared" si="10"/>
        <v>0</v>
      </c>
      <c r="O48" s="49"/>
      <c r="P48" s="48">
        <f t="shared" si="11"/>
        <v>0</v>
      </c>
      <c r="Q48" s="49"/>
      <c r="R48" s="69">
        <f t="shared" si="12"/>
        <v>0</v>
      </c>
    </row>
    <row r="49" spans="1:19" x14ac:dyDescent="0.3">
      <c r="A49" s="41" t="str">
        <f>'Bid Tab'!A50</f>
        <v>603-01155</v>
      </c>
      <c r="B49" s="41" t="str">
        <f>'Bid Tab'!B50</f>
        <v>15" RCP</v>
      </c>
      <c r="C49" s="41" t="str">
        <f>'Bid Tab'!C50</f>
        <v>LF</v>
      </c>
      <c r="D49" s="41">
        <f>'Bid Tab'!D50</f>
        <v>51</v>
      </c>
      <c r="E49" s="82">
        <v>220</v>
      </c>
      <c r="F49" s="48">
        <f t="shared" si="6"/>
        <v>11220</v>
      </c>
      <c r="G49" s="49"/>
      <c r="H49" s="48">
        <f t="shared" si="7"/>
        <v>0</v>
      </c>
      <c r="I49" s="49"/>
      <c r="J49" s="48">
        <f t="shared" si="8"/>
        <v>0</v>
      </c>
      <c r="K49" s="49"/>
      <c r="L49" s="48">
        <f t="shared" si="9"/>
        <v>0</v>
      </c>
      <c r="M49" s="49"/>
      <c r="N49" s="48">
        <f t="shared" si="10"/>
        <v>0</v>
      </c>
      <c r="O49" s="49"/>
      <c r="P49" s="48">
        <f t="shared" si="11"/>
        <v>0</v>
      </c>
      <c r="Q49" s="49"/>
      <c r="R49" s="69">
        <f t="shared" si="12"/>
        <v>0</v>
      </c>
    </row>
    <row r="50" spans="1:19" x14ac:dyDescent="0.3">
      <c r="A50" s="41" t="str">
        <f>'Bid Tab'!A51</f>
        <v>603-71606</v>
      </c>
      <c r="B50" s="41" t="str">
        <f>'Bid Tab'!B51</f>
        <v>16X6 FOOT CONCRETE BOX CULVERT (PRECAST)(INSTALLATION)</v>
      </c>
      <c r="C50" s="41" t="str">
        <f>'Bid Tab'!C51</f>
        <v>LF</v>
      </c>
      <c r="D50" s="41">
        <f>'Bid Tab'!D51</f>
        <v>59</v>
      </c>
      <c r="E50" s="82">
        <v>4750</v>
      </c>
      <c r="F50" s="48">
        <f t="shared" si="6"/>
        <v>280250</v>
      </c>
      <c r="G50" s="49"/>
      <c r="H50" s="48">
        <f t="shared" si="7"/>
        <v>0</v>
      </c>
      <c r="I50" s="49"/>
      <c r="J50" s="48">
        <f t="shared" si="8"/>
        <v>0</v>
      </c>
      <c r="K50" s="49"/>
      <c r="L50" s="48">
        <f t="shared" si="9"/>
        <v>0</v>
      </c>
      <c r="M50" s="49"/>
      <c r="N50" s="48">
        <f t="shared" si="10"/>
        <v>0</v>
      </c>
      <c r="O50" s="49"/>
      <c r="P50" s="48">
        <f t="shared" si="11"/>
        <v>0</v>
      </c>
      <c r="Q50" s="49"/>
      <c r="R50" s="69">
        <f t="shared" si="12"/>
        <v>0</v>
      </c>
    </row>
    <row r="51" spans="1:19" x14ac:dyDescent="0.3">
      <c r="A51" s="41" t="str">
        <f>'Bid Tab'!A52</f>
        <v>606-02003</v>
      </c>
      <c r="B51" s="41" t="str">
        <f>'Bid Tab'!B52</f>
        <v>END ANCHORAGE (NONFLARED)</v>
      </c>
      <c r="C51" s="41" t="str">
        <f>'Bid Tab'!C52</f>
        <v>EA</v>
      </c>
      <c r="D51" s="41">
        <f>'Bid Tab'!D52</f>
        <v>1</v>
      </c>
      <c r="E51" s="82">
        <v>6000</v>
      </c>
      <c r="F51" s="48">
        <f t="shared" si="6"/>
        <v>6000</v>
      </c>
      <c r="G51" s="49"/>
      <c r="H51" s="48">
        <f t="shared" si="7"/>
        <v>0</v>
      </c>
      <c r="I51" s="49"/>
      <c r="J51" s="48">
        <f t="shared" si="8"/>
        <v>0</v>
      </c>
      <c r="K51" s="49"/>
      <c r="L51" s="48">
        <f t="shared" si="9"/>
        <v>0</v>
      </c>
      <c r="M51" s="49"/>
      <c r="N51" s="48">
        <f t="shared" si="10"/>
        <v>0</v>
      </c>
      <c r="O51" s="49"/>
      <c r="P51" s="48">
        <f t="shared" si="11"/>
        <v>0</v>
      </c>
      <c r="Q51" s="49"/>
      <c r="R51" s="69">
        <f t="shared" si="12"/>
        <v>0</v>
      </c>
    </row>
    <row r="52" spans="1:19" x14ac:dyDescent="0.3">
      <c r="A52" s="41" t="str">
        <f>'Bid Tab'!A53</f>
        <v>606-01340</v>
      </c>
      <c r="B52" s="41" t="str">
        <f>'Bid Tab'!B53</f>
        <v>END ANCHORAGE TYPE 3D</v>
      </c>
      <c r="C52" s="41" t="str">
        <f>'Bid Tab'!C53</f>
        <v>EA</v>
      </c>
      <c r="D52" s="41">
        <f>'Bid Tab'!D53</f>
        <v>1</v>
      </c>
      <c r="E52" s="82">
        <v>7500</v>
      </c>
      <c r="F52" s="48">
        <f t="shared" si="6"/>
        <v>7500</v>
      </c>
      <c r="G52" s="49"/>
      <c r="H52" s="48">
        <f t="shared" si="7"/>
        <v>0</v>
      </c>
      <c r="I52" s="49"/>
      <c r="J52" s="48">
        <f t="shared" si="8"/>
        <v>0</v>
      </c>
      <c r="K52" s="49"/>
      <c r="L52" s="48">
        <f t="shared" si="9"/>
        <v>0</v>
      </c>
      <c r="M52" s="49"/>
      <c r="N52" s="48">
        <f t="shared" si="10"/>
        <v>0</v>
      </c>
      <c r="O52" s="49"/>
      <c r="P52" s="48">
        <f t="shared" si="11"/>
        <v>0</v>
      </c>
      <c r="Q52" s="49"/>
      <c r="R52" s="69">
        <f t="shared" si="12"/>
        <v>0</v>
      </c>
    </row>
    <row r="53" spans="1:19" x14ac:dyDescent="0.3">
      <c r="A53" s="41" t="str">
        <f>'Bid Tab'!A54</f>
        <v>606-00302</v>
      </c>
      <c r="B53" s="41" t="str">
        <f>'Bid Tab'!B54</f>
        <v>GUARDRAIL TYPE 3 W-BEAM (7' POSTS)</v>
      </c>
      <c r="C53" s="41" t="str">
        <f>'Bid Tab'!C54</f>
        <v>LF</v>
      </c>
      <c r="D53" s="41">
        <f>'Bid Tab'!D54</f>
        <v>105</v>
      </c>
      <c r="E53" s="82">
        <v>135</v>
      </c>
      <c r="F53" s="48">
        <f t="shared" si="6"/>
        <v>14175</v>
      </c>
      <c r="G53" s="49"/>
      <c r="H53" s="48">
        <f t="shared" si="7"/>
        <v>0</v>
      </c>
      <c r="I53" s="49"/>
      <c r="J53" s="48">
        <f t="shared" si="8"/>
        <v>0</v>
      </c>
      <c r="K53" s="49"/>
      <c r="L53" s="48">
        <f t="shared" si="9"/>
        <v>0</v>
      </c>
      <c r="M53" s="49"/>
      <c r="N53" s="48">
        <f t="shared" si="10"/>
        <v>0</v>
      </c>
      <c r="O53" s="49"/>
      <c r="P53" s="48">
        <f t="shared" si="11"/>
        <v>0</v>
      </c>
      <c r="Q53" s="49"/>
      <c r="R53" s="69">
        <f t="shared" si="12"/>
        <v>0</v>
      </c>
    </row>
    <row r="54" spans="1:19" x14ac:dyDescent="0.3">
      <c r="A54" s="41" t="str">
        <f>'Bid Tab'!A55</f>
        <v>607-11530</v>
      </c>
      <c r="B54" s="41" t="str">
        <f>'Bid Tab'!B55</f>
        <v>FENCE</v>
      </c>
      <c r="C54" s="41" t="str">
        <f>'Bid Tab'!C55</f>
        <v>LF</v>
      </c>
      <c r="D54" s="41">
        <f>'Bid Tab'!D55</f>
        <v>101</v>
      </c>
      <c r="E54" s="82">
        <v>200</v>
      </c>
      <c r="F54" s="48">
        <f t="shared" si="6"/>
        <v>20200</v>
      </c>
      <c r="G54" s="49"/>
      <c r="H54" s="48">
        <f t="shared" si="7"/>
        <v>0</v>
      </c>
      <c r="I54" s="49"/>
      <c r="J54" s="48">
        <f t="shared" si="8"/>
        <v>0</v>
      </c>
      <c r="K54" s="49"/>
      <c r="L54" s="48">
        <f t="shared" si="9"/>
        <v>0</v>
      </c>
      <c r="M54" s="49"/>
      <c r="N54" s="48">
        <f t="shared" si="10"/>
        <v>0</v>
      </c>
      <c r="O54" s="49"/>
      <c r="P54" s="48">
        <f t="shared" si="11"/>
        <v>0</v>
      </c>
      <c r="Q54" s="49"/>
      <c r="R54" s="69">
        <f t="shared" si="12"/>
        <v>0</v>
      </c>
    </row>
    <row r="55" spans="1:19" x14ac:dyDescent="0.3">
      <c r="A55" s="41" t="str">
        <f>'Bid Tab'!A56</f>
        <v>611-00016</v>
      </c>
      <c r="B55" s="41" t="str">
        <f>'Bid Tab'!B56</f>
        <v>16 FOOT CATTLE GUARD</v>
      </c>
      <c r="C55" s="41" t="str">
        <f>'Bid Tab'!C56</f>
        <v>EA</v>
      </c>
      <c r="D55" s="41">
        <f>'Bid Tab'!D56</f>
        <v>1</v>
      </c>
      <c r="E55" s="82">
        <v>4000</v>
      </c>
      <c r="F55" s="48">
        <f t="shared" si="6"/>
        <v>4000</v>
      </c>
      <c r="G55" s="49"/>
      <c r="H55" s="48">
        <f t="shared" si="7"/>
        <v>0</v>
      </c>
      <c r="I55" s="49"/>
      <c r="J55" s="48">
        <f t="shared" si="8"/>
        <v>0</v>
      </c>
      <c r="K55" s="49"/>
      <c r="L55" s="48">
        <f t="shared" si="9"/>
        <v>0</v>
      </c>
      <c r="M55" s="49"/>
      <c r="N55" s="48">
        <f t="shared" si="10"/>
        <v>0</v>
      </c>
      <c r="O55" s="49"/>
      <c r="P55" s="48">
        <f t="shared" si="11"/>
        <v>0</v>
      </c>
      <c r="Q55" s="49"/>
      <c r="R55" s="69">
        <f t="shared" si="12"/>
        <v>0</v>
      </c>
    </row>
    <row r="56" spans="1:19" s="30" customFormat="1" x14ac:dyDescent="0.3">
      <c r="A56" s="44" t="str">
        <f>'Bid Tab'!A57</f>
        <v>614-00011</v>
      </c>
      <c r="B56" s="41" t="str">
        <f>'Bid Tab'!B57</f>
        <v>SIGN PANEL (CLASS 1)</v>
      </c>
      <c r="C56" s="41" t="str">
        <f>'Bid Tab'!C57</f>
        <v>SF</v>
      </c>
      <c r="D56" s="41">
        <f>'Bid Tab'!D57</f>
        <v>155</v>
      </c>
      <c r="E56" s="82">
        <v>250</v>
      </c>
      <c r="F56" s="51">
        <f t="shared" si="6"/>
        <v>38750</v>
      </c>
      <c r="G56" s="50"/>
      <c r="H56" s="51">
        <f t="shared" si="7"/>
        <v>0</v>
      </c>
      <c r="I56" s="50"/>
      <c r="J56" s="51">
        <f t="shared" si="8"/>
        <v>0</v>
      </c>
      <c r="K56" s="50"/>
      <c r="L56" s="51">
        <f t="shared" si="9"/>
        <v>0</v>
      </c>
      <c r="M56" s="50"/>
      <c r="N56" s="51">
        <f t="shared" si="10"/>
        <v>0</v>
      </c>
      <c r="O56" s="50"/>
      <c r="P56" s="51">
        <f t="shared" si="11"/>
        <v>0</v>
      </c>
      <c r="Q56" s="50"/>
      <c r="R56" s="70">
        <f t="shared" si="12"/>
        <v>0</v>
      </c>
      <c r="S56" s="6"/>
    </row>
    <row r="57" spans="1:19" x14ac:dyDescent="0.3">
      <c r="A57" s="41" t="str">
        <f>'Bid Tab'!A58</f>
        <v>614-00220</v>
      </c>
      <c r="B57" s="41" t="str">
        <f>'Bid Tab'!B58</f>
        <v>STEEL SIGN POST (2.5X2.5X INCH TUBING)</v>
      </c>
      <c r="C57" s="41" t="str">
        <f>'Bid Tab'!C58</f>
        <v>LF</v>
      </c>
      <c r="D57" s="41">
        <f>'Bid Tab'!D58</f>
        <v>260</v>
      </c>
      <c r="E57" s="82">
        <v>100</v>
      </c>
      <c r="F57" s="48">
        <f t="shared" si="6"/>
        <v>26000</v>
      </c>
      <c r="G57" s="49"/>
      <c r="H57" s="48">
        <f t="shared" si="7"/>
        <v>0</v>
      </c>
      <c r="I57" s="49"/>
      <c r="J57" s="48">
        <f t="shared" si="8"/>
        <v>0</v>
      </c>
      <c r="K57" s="49"/>
      <c r="L57" s="48">
        <f t="shared" si="9"/>
        <v>0</v>
      </c>
      <c r="M57" s="49"/>
      <c r="N57" s="48">
        <f t="shared" si="10"/>
        <v>0</v>
      </c>
      <c r="O57" s="49"/>
      <c r="P57" s="48">
        <f t="shared" si="11"/>
        <v>0</v>
      </c>
      <c r="Q57" s="49"/>
      <c r="R57" s="69">
        <f t="shared" si="12"/>
        <v>0</v>
      </c>
    </row>
    <row r="58" spans="1:19" x14ac:dyDescent="0.3">
      <c r="A58" s="45" t="str">
        <f>'Bid Tab'!A59</f>
        <v>614-01564</v>
      </c>
      <c r="B58" s="41" t="str">
        <f>'Bid Tab'!B59</f>
        <v>STEEL SIGN POST (2.5 INCH SQUARE SOCKET)</v>
      </c>
      <c r="C58" s="41" t="str">
        <f>'Bid Tab'!C59</f>
        <v>EA</v>
      </c>
      <c r="D58" s="41">
        <f>'Bid Tab'!D59</f>
        <v>26</v>
      </c>
      <c r="E58" s="82">
        <v>200</v>
      </c>
      <c r="F58" s="48">
        <f t="shared" si="6"/>
        <v>5200</v>
      </c>
      <c r="G58" s="49"/>
      <c r="H58" s="48">
        <f t="shared" si="7"/>
        <v>0</v>
      </c>
      <c r="I58" s="49"/>
      <c r="J58" s="48">
        <f t="shared" si="8"/>
        <v>0</v>
      </c>
      <c r="K58" s="49"/>
      <c r="L58" s="48">
        <f t="shared" si="9"/>
        <v>0</v>
      </c>
      <c r="M58" s="49"/>
      <c r="N58" s="48">
        <f t="shared" si="10"/>
        <v>0</v>
      </c>
      <c r="O58" s="49"/>
      <c r="P58" s="48">
        <f t="shared" si="11"/>
        <v>0</v>
      </c>
      <c r="Q58" s="49"/>
      <c r="R58" s="69">
        <f t="shared" si="12"/>
        <v>0</v>
      </c>
    </row>
    <row r="59" spans="1:19" x14ac:dyDescent="0.3">
      <c r="A59" s="45" t="str">
        <f>'Bid Tab'!A60</f>
        <v>619-00005</v>
      </c>
      <c r="B59" s="41" t="str">
        <f>'Bid Tab'!B60</f>
        <v>WATER LINE (EXTENSION)</v>
      </c>
      <c r="C59" s="41" t="str">
        <f>'Bid Tab'!C60</f>
        <v>LS</v>
      </c>
      <c r="D59" s="41">
        <f>'Bid Tab'!D60</f>
        <v>1</v>
      </c>
      <c r="E59" s="82">
        <v>18000</v>
      </c>
      <c r="F59" s="48">
        <f t="shared" si="6"/>
        <v>18000</v>
      </c>
      <c r="G59" s="49"/>
      <c r="H59" s="48">
        <f t="shared" si="7"/>
        <v>0</v>
      </c>
      <c r="I59" s="49"/>
      <c r="J59" s="48">
        <f t="shared" si="8"/>
        <v>0</v>
      </c>
      <c r="K59" s="49"/>
      <c r="L59" s="48">
        <f t="shared" si="9"/>
        <v>0</v>
      </c>
      <c r="M59" s="49"/>
      <c r="N59" s="48">
        <f t="shared" si="10"/>
        <v>0</v>
      </c>
      <c r="O59" s="49"/>
      <c r="P59" s="48">
        <f t="shared" si="11"/>
        <v>0</v>
      </c>
      <c r="Q59" s="49"/>
      <c r="R59" s="69">
        <f t="shared" si="12"/>
        <v>0</v>
      </c>
    </row>
    <row r="60" spans="1:19" x14ac:dyDescent="0.3">
      <c r="A60" s="45" t="str">
        <f>'Bid Tab'!A61</f>
        <v>619-00006</v>
      </c>
      <c r="B60" s="41" t="str">
        <f>'Bid Tab'!B61</f>
        <v>CONNECT TO EXISTING WATER LINE</v>
      </c>
      <c r="C60" s="41" t="str">
        <f>'Bid Tab'!C61</f>
        <v>EA</v>
      </c>
      <c r="D60" s="41">
        <f>'Bid Tab'!D61</f>
        <v>2</v>
      </c>
      <c r="E60" s="82">
        <v>5000</v>
      </c>
      <c r="F60" s="48">
        <f t="shared" si="6"/>
        <v>10000</v>
      </c>
      <c r="G60" s="49"/>
      <c r="H60" s="48">
        <f t="shared" si="7"/>
        <v>0</v>
      </c>
      <c r="I60" s="49"/>
      <c r="J60" s="48">
        <f t="shared" si="8"/>
        <v>0</v>
      </c>
      <c r="K60" s="49"/>
      <c r="L60" s="48">
        <f t="shared" si="9"/>
        <v>0</v>
      </c>
      <c r="M60" s="49"/>
      <c r="N60" s="48">
        <f t="shared" si="10"/>
        <v>0</v>
      </c>
      <c r="O60" s="49"/>
      <c r="P60" s="48">
        <f t="shared" si="11"/>
        <v>0</v>
      </c>
      <c r="Q60" s="49"/>
      <c r="R60" s="69">
        <f t="shared" si="12"/>
        <v>0</v>
      </c>
    </row>
    <row r="61" spans="1:19" x14ac:dyDescent="0.3">
      <c r="A61" s="45" t="str">
        <f>'Bid Tab'!A62</f>
        <v>620-00020</v>
      </c>
      <c r="B61" s="41" t="str">
        <f>'Bid Tab'!B62</f>
        <v>SANITARY FACILITY</v>
      </c>
      <c r="C61" s="41" t="str">
        <f>'Bid Tab'!C62</f>
        <v>EA</v>
      </c>
      <c r="D61" s="41">
        <f>'Bid Tab'!D62</f>
        <v>1</v>
      </c>
      <c r="E61" s="82">
        <v>7000</v>
      </c>
      <c r="F61" s="48">
        <f t="shared" si="6"/>
        <v>7000</v>
      </c>
      <c r="G61" s="49"/>
      <c r="H61" s="48">
        <f t="shared" si="7"/>
        <v>0</v>
      </c>
      <c r="I61" s="49"/>
      <c r="J61" s="48">
        <f t="shared" si="8"/>
        <v>0</v>
      </c>
      <c r="K61" s="49"/>
      <c r="L61" s="48">
        <f t="shared" si="9"/>
        <v>0</v>
      </c>
      <c r="M61" s="49"/>
      <c r="N61" s="48">
        <f t="shared" si="10"/>
        <v>0</v>
      </c>
      <c r="O61" s="49"/>
      <c r="P61" s="48">
        <f t="shared" si="11"/>
        <v>0</v>
      </c>
      <c r="Q61" s="49"/>
      <c r="R61" s="69">
        <f t="shared" si="12"/>
        <v>0</v>
      </c>
    </row>
    <row r="62" spans="1:19" x14ac:dyDescent="0.3">
      <c r="A62" s="45" t="str">
        <f>'Bid Tab'!A63</f>
        <v>625-00000</v>
      </c>
      <c r="B62" s="41" t="str">
        <f>'Bid Tab'!B63</f>
        <v>CONSTRUCTION SURVEYING</v>
      </c>
      <c r="C62" s="41" t="str">
        <f>'Bid Tab'!C63</f>
        <v>LS</v>
      </c>
      <c r="D62" s="41">
        <f>'Bid Tab'!D63</f>
        <v>1</v>
      </c>
      <c r="E62" s="82">
        <v>50000</v>
      </c>
      <c r="F62" s="48">
        <f t="shared" si="6"/>
        <v>50000</v>
      </c>
      <c r="G62" s="49"/>
      <c r="H62" s="48">
        <f t="shared" si="7"/>
        <v>0</v>
      </c>
      <c r="I62" s="49"/>
      <c r="J62" s="48">
        <f t="shared" si="8"/>
        <v>0</v>
      </c>
      <c r="K62" s="49"/>
      <c r="L62" s="48">
        <f t="shared" si="9"/>
        <v>0</v>
      </c>
      <c r="M62" s="49"/>
      <c r="N62" s="48">
        <f t="shared" si="10"/>
        <v>0</v>
      </c>
      <c r="O62" s="49"/>
      <c r="P62" s="48">
        <f t="shared" si="11"/>
        <v>0</v>
      </c>
      <c r="Q62" s="49"/>
      <c r="R62" s="69">
        <f t="shared" si="12"/>
        <v>0</v>
      </c>
    </row>
    <row r="63" spans="1:19" x14ac:dyDescent="0.3">
      <c r="A63" s="45" t="str">
        <f>'Bid Tab'!A64</f>
        <v>626-00000</v>
      </c>
      <c r="B63" s="41" t="str">
        <f>'Bid Tab'!B64</f>
        <v>MOBILIZATION</v>
      </c>
      <c r="C63" s="41" t="str">
        <f>'Bid Tab'!C64</f>
        <v>LS</v>
      </c>
      <c r="D63" s="41">
        <f>'Bid Tab'!D64</f>
        <v>1</v>
      </c>
      <c r="E63" s="82">
        <v>150000</v>
      </c>
      <c r="F63" s="48">
        <f t="shared" si="6"/>
        <v>150000</v>
      </c>
      <c r="G63" s="49"/>
      <c r="H63" s="48">
        <f t="shared" si="7"/>
        <v>0</v>
      </c>
      <c r="I63" s="49"/>
      <c r="J63" s="48">
        <f t="shared" si="8"/>
        <v>0</v>
      </c>
      <c r="K63" s="49"/>
      <c r="L63" s="48">
        <f t="shared" si="9"/>
        <v>0</v>
      </c>
      <c r="M63" s="49"/>
      <c r="N63" s="48">
        <f t="shared" si="10"/>
        <v>0</v>
      </c>
      <c r="O63" s="49"/>
      <c r="P63" s="48">
        <f t="shared" si="11"/>
        <v>0</v>
      </c>
      <c r="Q63" s="49"/>
      <c r="R63" s="69">
        <f t="shared" si="12"/>
        <v>0</v>
      </c>
    </row>
    <row r="64" spans="1:19" x14ac:dyDescent="0.3">
      <c r="A64" s="45" t="str">
        <f>'Bid Tab'!A65</f>
        <v>627-00008</v>
      </c>
      <c r="B64" s="41" t="str">
        <f>'Bid Tab'!B65</f>
        <v>MODIFIED EPOXY PAVEMENT MARKING</v>
      </c>
      <c r="C64" s="41" t="str">
        <f>'Bid Tab'!C65</f>
        <v>GAL</v>
      </c>
      <c r="D64" s="41">
        <f>'Bid Tab'!D65</f>
        <v>31</v>
      </c>
      <c r="E64" s="82">
        <v>110</v>
      </c>
      <c r="F64" s="48">
        <f t="shared" si="6"/>
        <v>3410</v>
      </c>
      <c r="G64" s="49"/>
      <c r="H64" s="48">
        <f t="shared" si="7"/>
        <v>0</v>
      </c>
      <c r="I64" s="49"/>
      <c r="J64" s="48">
        <f t="shared" si="8"/>
        <v>0</v>
      </c>
      <c r="K64" s="49"/>
      <c r="L64" s="48">
        <f t="shared" si="9"/>
        <v>0</v>
      </c>
      <c r="M64" s="49"/>
      <c r="N64" s="48">
        <f t="shared" si="10"/>
        <v>0</v>
      </c>
      <c r="O64" s="49"/>
      <c r="P64" s="48">
        <f t="shared" si="11"/>
        <v>0</v>
      </c>
      <c r="Q64" s="49"/>
      <c r="R64" s="69">
        <f t="shared" si="12"/>
        <v>0</v>
      </c>
    </row>
    <row r="65" spans="1:18" x14ac:dyDescent="0.3">
      <c r="A65" s="45" t="str">
        <f>'Bid Tab'!A66</f>
        <v>629-01005</v>
      </c>
      <c r="B65" s="41" t="str">
        <f>'Bid Tab'!B66</f>
        <v>SURVEY MONUMENT (TYPE 5)</v>
      </c>
      <c r="C65" s="41" t="str">
        <f>'Bid Tab'!C66</f>
        <v>EA</v>
      </c>
      <c r="D65" s="41">
        <f>'Bid Tab'!D66</f>
        <v>3</v>
      </c>
      <c r="E65" s="82">
        <v>1000</v>
      </c>
      <c r="F65" s="48">
        <f t="shared" si="6"/>
        <v>3000</v>
      </c>
      <c r="G65" s="49"/>
      <c r="H65" s="48">
        <f t="shared" si="7"/>
        <v>0</v>
      </c>
      <c r="I65" s="49"/>
      <c r="J65" s="48">
        <f t="shared" si="8"/>
        <v>0</v>
      </c>
      <c r="K65" s="49"/>
      <c r="L65" s="48">
        <f t="shared" si="9"/>
        <v>0</v>
      </c>
      <c r="M65" s="49"/>
      <c r="N65" s="48">
        <f t="shared" si="10"/>
        <v>0</v>
      </c>
      <c r="O65" s="49"/>
      <c r="P65" s="48">
        <f t="shared" si="11"/>
        <v>0</v>
      </c>
      <c r="Q65" s="49"/>
      <c r="R65" s="69">
        <f t="shared" si="12"/>
        <v>0</v>
      </c>
    </row>
    <row r="66" spans="1:18" x14ac:dyDescent="0.3">
      <c r="A66" s="45" t="str">
        <f>'Bid Tab'!A67</f>
        <v>630-00000</v>
      </c>
      <c r="B66" s="41" t="str">
        <f>'Bid Tab'!B67</f>
        <v>FLAGGING</v>
      </c>
      <c r="C66" s="41" t="str">
        <f>'Bid Tab'!C67</f>
        <v>HR</v>
      </c>
      <c r="D66" s="41">
        <f>'Bid Tab'!D67</f>
        <v>1440</v>
      </c>
      <c r="E66" s="82">
        <v>250</v>
      </c>
      <c r="F66" s="48">
        <f t="shared" si="6"/>
        <v>360000</v>
      </c>
      <c r="G66" s="49"/>
      <c r="H66" s="48">
        <f t="shared" si="7"/>
        <v>0</v>
      </c>
      <c r="I66" s="49"/>
      <c r="J66" s="48">
        <f t="shared" si="8"/>
        <v>0</v>
      </c>
      <c r="K66" s="49"/>
      <c r="L66" s="48">
        <f t="shared" si="9"/>
        <v>0</v>
      </c>
      <c r="M66" s="49"/>
      <c r="N66" s="48">
        <f t="shared" si="10"/>
        <v>0</v>
      </c>
      <c r="O66" s="49"/>
      <c r="P66" s="48">
        <f t="shared" si="11"/>
        <v>0</v>
      </c>
      <c r="Q66" s="49"/>
      <c r="R66" s="69">
        <f t="shared" si="12"/>
        <v>0</v>
      </c>
    </row>
    <row r="67" spans="1:18" x14ac:dyDescent="0.3">
      <c r="A67" s="45" t="str">
        <f>'Bid Tab'!A68</f>
        <v>630-00007</v>
      </c>
      <c r="B67" s="41" t="str">
        <f>'Bid Tab'!B68</f>
        <v>TRAFFIC CONTROL INSPECTION</v>
      </c>
      <c r="C67" s="41" t="str">
        <f>'Bid Tab'!C68</f>
        <v>DAY</v>
      </c>
      <c r="D67" s="41">
        <f>'Bid Tab'!D68</f>
        <v>40</v>
      </c>
      <c r="E67" s="82">
        <v>350</v>
      </c>
      <c r="F67" s="48">
        <f t="shared" si="6"/>
        <v>14000</v>
      </c>
      <c r="G67" s="49"/>
      <c r="H67" s="48">
        <f t="shared" si="7"/>
        <v>0</v>
      </c>
      <c r="I67" s="49"/>
      <c r="J67" s="48">
        <f t="shared" si="8"/>
        <v>0</v>
      </c>
      <c r="K67" s="49"/>
      <c r="L67" s="48">
        <f t="shared" si="9"/>
        <v>0</v>
      </c>
      <c r="M67" s="49"/>
      <c r="N67" s="48">
        <f t="shared" si="10"/>
        <v>0</v>
      </c>
      <c r="O67" s="49"/>
      <c r="P67" s="48">
        <f t="shared" si="11"/>
        <v>0</v>
      </c>
      <c r="Q67" s="49"/>
      <c r="R67" s="69">
        <f t="shared" si="12"/>
        <v>0</v>
      </c>
    </row>
    <row r="68" spans="1:18" x14ac:dyDescent="0.3">
      <c r="A68" s="41" t="str">
        <f>'Bid Tab'!A69</f>
        <v>630-00012</v>
      </c>
      <c r="B68" s="41" t="str">
        <f>'Bid Tab'!B69</f>
        <v>TRAFFIC CONTROL MANAGEMENT</v>
      </c>
      <c r="C68" s="41" t="str">
        <f>'Bid Tab'!C69</f>
        <v>DAY</v>
      </c>
      <c r="D68" s="41">
        <f>'Bid Tab'!D69</f>
        <v>80</v>
      </c>
      <c r="E68" s="88">
        <v>1000</v>
      </c>
      <c r="F68" s="48">
        <f>(D68*E68)</f>
        <v>80000</v>
      </c>
      <c r="G68" s="49"/>
      <c r="H68" s="48">
        <f t="shared" si="7"/>
        <v>0</v>
      </c>
      <c r="I68" s="49"/>
      <c r="J68" s="48">
        <f t="shared" si="8"/>
        <v>0</v>
      </c>
      <c r="K68" s="49"/>
      <c r="L68" s="48">
        <f t="shared" si="9"/>
        <v>0</v>
      </c>
      <c r="M68" s="49"/>
      <c r="N68" s="48">
        <f t="shared" si="10"/>
        <v>0</v>
      </c>
      <c r="O68" s="49"/>
      <c r="P68" s="48">
        <f t="shared" si="11"/>
        <v>0</v>
      </c>
      <c r="Q68" s="49"/>
      <c r="R68" s="69">
        <f t="shared" si="12"/>
        <v>0</v>
      </c>
    </row>
    <row r="69" spans="1:18" x14ac:dyDescent="0.3">
      <c r="A69" s="45"/>
      <c r="B69" s="46" t="str">
        <f>'Bid Tab'!B70</f>
        <v>FORCE ACCOUNT</v>
      </c>
      <c r="C69" s="43"/>
      <c r="D69" s="63"/>
      <c r="E69" s="59"/>
      <c r="F69" s="48"/>
      <c r="G69" s="49"/>
      <c r="H69" s="48"/>
      <c r="I69" s="49"/>
      <c r="J69" s="48"/>
      <c r="K69" s="49"/>
      <c r="L69" s="48"/>
      <c r="M69" s="49"/>
      <c r="N69" s="48"/>
      <c r="O69" s="49"/>
      <c r="P69" s="48"/>
      <c r="Q69" s="49"/>
      <c r="R69" s="69"/>
    </row>
    <row r="70" spans="1:18" x14ac:dyDescent="0.3">
      <c r="A70" s="45" t="str">
        <f>'Bid Tab'!A71</f>
        <v>700-70010</v>
      </c>
      <c r="B70" s="42" t="str">
        <f>'Bid Tab'!B71</f>
        <v>MINOR CONTRACT REVISIONS</v>
      </c>
      <c r="C70" s="42" t="str">
        <f>'Bid Tab'!C71</f>
        <v>F/A</v>
      </c>
      <c r="D70" s="42">
        <f>'Bid Tab'!D71</f>
        <v>1</v>
      </c>
      <c r="E70" s="59">
        <v>75000</v>
      </c>
      <c r="F70" s="48">
        <f t="shared" ref="F70" si="13">(D70*E70)</f>
        <v>75000</v>
      </c>
      <c r="G70" s="49">
        <f>$E70</f>
        <v>75000</v>
      </c>
      <c r="H70" s="48">
        <f>(D70*G70)</f>
        <v>75000</v>
      </c>
      <c r="I70" s="49">
        <f>$E70</f>
        <v>75000</v>
      </c>
      <c r="J70" s="48">
        <f>(D70*I70)</f>
        <v>75000</v>
      </c>
      <c r="K70" s="49">
        <f>$E70</f>
        <v>75000</v>
      </c>
      <c r="L70" s="48">
        <f>(D70*K70)</f>
        <v>75000</v>
      </c>
      <c r="M70" s="49">
        <f>$E70</f>
        <v>75000</v>
      </c>
      <c r="N70" s="48">
        <f>(D70*M70)</f>
        <v>75000</v>
      </c>
      <c r="O70" s="49">
        <f>$E70</f>
        <v>75000</v>
      </c>
      <c r="P70" s="48">
        <f>(D70*O70)</f>
        <v>75000</v>
      </c>
      <c r="Q70" s="49">
        <f>$E70</f>
        <v>75000</v>
      </c>
      <c r="R70" s="69">
        <f>(D70*Q70)</f>
        <v>75000</v>
      </c>
    </row>
    <row r="71" spans="1:18" x14ac:dyDescent="0.3">
      <c r="A71" s="2"/>
      <c r="B71" s="2"/>
      <c r="C71" s="2"/>
      <c r="D71" s="2"/>
      <c r="E71" s="1"/>
      <c r="F71" s="1"/>
      <c r="G71" s="1"/>
      <c r="H71" s="1"/>
      <c r="I71" s="1"/>
      <c r="J71" s="1"/>
      <c r="K71" s="1"/>
      <c r="L71" s="1"/>
      <c r="M71" s="1"/>
      <c r="N71" s="1"/>
      <c r="O71" s="1"/>
      <c r="P71" s="1"/>
      <c r="Q71" s="1"/>
      <c r="R71" s="1"/>
    </row>
    <row r="72" spans="1:18" x14ac:dyDescent="0.3">
      <c r="A72" s="2"/>
      <c r="B72" s="5"/>
      <c r="C72" s="97" t="s">
        <v>15</v>
      </c>
      <c r="D72" s="97"/>
      <c r="E72" s="1"/>
      <c r="F72" s="3">
        <f>SUM(F9:F70)</f>
        <v>2283837</v>
      </c>
      <c r="G72" s="3"/>
      <c r="H72" s="4">
        <f>SUM(H9:H70)</f>
        <v>75000</v>
      </c>
      <c r="I72" s="3"/>
      <c r="J72" s="4">
        <f>SUM(J9:J70)</f>
        <v>75000</v>
      </c>
      <c r="K72" s="3"/>
      <c r="L72" s="4">
        <f>SUM(L9:L70)</f>
        <v>75000</v>
      </c>
      <c r="M72" s="3"/>
      <c r="N72" s="4">
        <f>SUM(N9:N70)</f>
        <v>75000</v>
      </c>
      <c r="O72" s="3"/>
      <c r="P72" s="3">
        <f>SUM(P9:P70)</f>
        <v>75000</v>
      </c>
      <c r="Q72" s="3"/>
      <c r="R72" s="3">
        <f>SUM(R9:R70)</f>
        <v>75000</v>
      </c>
    </row>
  </sheetData>
  <mergeCells count="15">
    <mergeCell ref="Q6:R6"/>
    <mergeCell ref="E6:F6"/>
    <mergeCell ref="G6:H6"/>
    <mergeCell ref="I6:J6"/>
    <mergeCell ref="K6:L6"/>
    <mergeCell ref="M6:N6"/>
    <mergeCell ref="O6:P6"/>
    <mergeCell ref="C72:D72"/>
    <mergeCell ref="A2:D2"/>
    <mergeCell ref="A3:D3"/>
    <mergeCell ref="A4:D4"/>
    <mergeCell ref="A1:J1"/>
    <mergeCell ref="E2:J2"/>
    <mergeCell ref="E3:J3"/>
    <mergeCell ref="A5:J5"/>
  </mergeCells>
  <phoneticPr fontId="1" type="noConversion"/>
  <pageMargins left="0.75" right="0.5" top="0.5" bottom="0.6" header="0.3" footer="0.3"/>
  <pageSetup paperSize="17" orientation="landscape" r:id="rId1"/>
  <headerFooter>
    <oddFooter>&amp;L&amp;"-,Regular"&amp;8&amp;F, &amp;A
02/24/21&amp;R&amp;"-,Regular"&amp;8Form F010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 Tab</vt:lpstr>
      <vt:lpstr>Bid Abstract</vt:lpstr>
      <vt:lpstr>'Bid Abstract'!Print_Area</vt:lpstr>
      <vt:lpstr>'Bid Tab'!Print_Area</vt:lpstr>
      <vt:lpstr>'Bid Abstract'!Print_Titles</vt:lpstr>
      <vt:lpstr>'Bid Tab'!Print_Titles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kjensen</dc:creator>
  <cp:lastModifiedBy>Thompson, David</cp:lastModifiedBy>
  <cp:lastPrinted>2023-05-02T01:42:09Z</cp:lastPrinted>
  <dcterms:created xsi:type="dcterms:W3CDTF">2010-11-17T18:00:19Z</dcterms:created>
  <dcterms:modified xsi:type="dcterms:W3CDTF">2023-05-30T18:57:59Z</dcterms:modified>
</cp:coreProperties>
</file>